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890" activeTab="2"/>
  </bookViews>
  <sheets>
    <sheet name="预算建议" sheetId="1" r:id="rId1"/>
    <sheet name="测算表" sheetId="2" r:id="rId2"/>
    <sheet name="测算表 (2)" sheetId="3" r:id="rId3"/>
  </sheets>
  <definedNames>
    <definedName name="_xlnm.Print_Titles" localSheetId="1">'测算表'!$2:$2</definedName>
    <definedName name="_xlnm.Print_Titles" localSheetId="2">'测算表 (2)'!$3:$3</definedName>
    <definedName name="_xlnm.Print_Titles" localSheetId="0">'预算建议'!$2:$2</definedName>
  </definedNames>
  <calcPr fullCalcOnLoad="1"/>
</workbook>
</file>

<file path=xl/sharedStrings.xml><?xml version="1.0" encoding="utf-8"?>
<sst xmlns="http://schemas.openxmlformats.org/spreadsheetml/2006/main" count="396" uniqueCount="144">
  <si>
    <t>示范基地名称</t>
  </si>
  <si>
    <t>中央资金使用情况</t>
  </si>
  <si>
    <t>企业资金到位情况</t>
  </si>
  <si>
    <r>
      <rPr>
        <sz val="10"/>
        <color indexed="8"/>
        <rFont val="黑体"/>
        <family val="0"/>
      </rPr>
      <t>上年资金
安排情况</t>
    </r>
  </si>
  <si>
    <t>2013任务
完成情况</t>
  </si>
  <si>
    <t>II类</t>
  </si>
  <si>
    <t>I类</t>
  </si>
  <si>
    <t>III类</t>
  </si>
  <si>
    <t>攀钢集团表外矿利用工程因股权投资谈判结果不理想，已暂停实施。</t>
  </si>
  <si>
    <t>云南磷矿资源综合利用示范基地</t>
  </si>
  <si>
    <t>山东胜利油田低渗油藏综合利用示范基地</t>
  </si>
  <si>
    <t>福建省上杭紫金山铜金及有色金属资源综合利用示范基地</t>
  </si>
  <si>
    <t>山东黄金资源综合利用示范基地</t>
  </si>
  <si>
    <t>安徽省马鞍山铁矿资源综合利用示范基地</t>
  </si>
  <si>
    <t>青海柴达木盆地盐湖综合利用示范基地</t>
  </si>
  <si>
    <t>山东新汶煤炭资源综合利用示范基地</t>
  </si>
  <si>
    <t>甘肃窑街煤炭资源综合利用示范基地</t>
  </si>
  <si>
    <t>吐哈盆地致密砂岩气高效开发示范基地</t>
  </si>
  <si>
    <t>吉林省白山浑江镁、赤铁矿、煤炭资源综合利用示范基地</t>
  </si>
  <si>
    <t>内蒙古白云鄂博稀土、铁及铌矿资源综合利用示范基地</t>
  </si>
  <si>
    <t>贵州开阳磷矿资源综合利用示范基地</t>
  </si>
  <si>
    <t>山西大同塔山特厚煤层资源综合利用示范基地</t>
  </si>
  <si>
    <t>甘肃省金川铜镍多金属矿资源综合利用示范基地</t>
  </si>
  <si>
    <t>安徽省铜陵有色金属资源综合利用示范基地</t>
  </si>
  <si>
    <t>湖南省柿竹园多金属资源综合利用示范基地</t>
  </si>
  <si>
    <t>贵州黄平页岩气综合利用示范基地</t>
  </si>
  <si>
    <t>辽宁凤城翁泉沟硼铁矿综合利用示范基地</t>
  </si>
  <si>
    <t>江西赣南钨矿资源综合利用示范基地</t>
  </si>
  <si>
    <t>湖北宜昌中低品位磷矿综合利用示范基地</t>
  </si>
  <si>
    <t>新疆伊犁铀矿资源综合利用示范基地</t>
  </si>
  <si>
    <t>安徽省淮北矿区煤炭资源综合利用示范基地</t>
  </si>
  <si>
    <t>河北冀东地区铁矿资源综合利用示范基地</t>
  </si>
  <si>
    <t>陕西省金堆城钼矿资源综合利用示范基地</t>
  </si>
  <si>
    <t>云南省红河州个旧市锡多金属矿资源综合利用示范基地</t>
  </si>
  <si>
    <t>江西赣州稀土资源综合利用示范基地</t>
  </si>
  <si>
    <t>广西平果低品位铝土矿综合利用示范基地</t>
  </si>
  <si>
    <t>准格尔矿区煤炭绿色开采及伴生资源综合利用示范基地</t>
  </si>
  <si>
    <t>广东省韶关大宝山铁铜硫资源综合利用示范基地</t>
  </si>
  <si>
    <t>长庆姬塬油田特低渗透油藏综合利用示范基地</t>
  </si>
  <si>
    <t>江西省铜矿资源综合利用示范基地</t>
  </si>
  <si>
    <t>湖北省鄂西地区宁乡式铁矿综合利用示范基地</t>
  </si>
  <si>
    <t>四川省攀枝花钒钛磁铁矿综合利用示范基地</t>
  </si>
  <si>
    <t>哈尔滨铜锌铁资源综合利用示范基地</t>
  </si>
  <si>
    <t>吉林桦甸油页岩综合利用示范基地</t>
  </si>
  <si>
    <t>河南栾川钨钼铁资源综合利用示范基地</t>
  </si>
  <si>
    <t>广西南丹大厂锡多金属矿资源综合利用示范基地</t>
  </si>
  <si>
    <t>陕西延长页岩气高效开发示范基地</t>
  </si>
  <si>
    <t>浙江萤石资源综合利用示范基地</t>
  </si>
  <si>
    <t>河南灵宝-卢氏矿集区金银多金属资源综合利用示范基地</t>
  </si>
  <si>
    <t>无</t>
  </si>
  <si>
    <t>投资完成率</t>
  </si>
  <si>
    <t>重点任务进展是否存在问题</t>
  </si>
  <si>
    <r>
      <rPr>
        <sz val="9"/>
        <color indexed="8"/>
        <rFont val="黑体"/>
        <family val="0"/>
      </rPr>
      <t>序号</t>
    </r>
  </si>
  <si>
    <t>“武义中汇余山头萤石矿技术改造项目”未开工。</t>
  </si>
  <si>
    <t>低品位钨精矿综合利用示范工程一期未开工；矿山工程、选矿一期工程仅完成年度任务的15%。</t>
  </si>
  <si>
    <t>“弓棚子铜矿尾矿综合利用工程”未开工，“五道岭空区处理尾砂填充”完成年度任务10%；1500t/d铜锌铁多金属回收利用工程（二期）仅开展前期工作。</t>
  </si>
  <si>
    <t>关键技术工艺、参数仍处于优化阶段；连续两年工作任务均未完成。</t>
  </si>
  <si>
    <t>“粉煤灰提取氧化铝项目”因审批问题，无法按原进度继续推进。</t>
  </si>
  <si>
    <t>“压覆矿资源综合利用开采项目”、“100万吨/年低品位矿山建设项目”未开工；50万吨/年铁铝钠综合回收、赤泥选铁尾矿配套生产200万吨/年水泥项目完成年度任务的30%。</t>
  </si>
  <si>
    <t>复杂难处理离子型稀土资源开采技术研究及推广项目停产整顿，进度完成30%；稀土生产废水氨氮达标排放及稀土回收项目进展缓慢。</t>
  </si>
  <si>
    <t>330万吨/年选厂建设，因环评问题未能全面启动；85万吨/年白钨回收系统建设仅完成年度任务60%。</t>
  </si>
  <si>
    <r>
      <t>（一）投资完成率高于8</t>
    </r>
    <r>
      <rPr>
        <sz val="11"/>
        <color indexed="8"/>
        <rFont val="Times New Roman"/>
        <family val="1"/>
      </rPr>
      <t>0%</t>
    </r>
    <r>
      <rPr>
        <sz val="11"/>
        <color indexed="8"/>
        <rFont val="黑体"/>
        <family val="0"/>
      </rPr>
      <t>，任务实施总体进展良好，继续按协议安排经费（</t>
    </r>
    <r>
      <rPr>
        <sz val="11"/>
        <color indexed="8"/>
        <rFont val="Times New Roman"/>
        <family val="1"/>
      </rPr>
      <t>24</t>
    </r>
    <r>
      <rPr>
        <sz val="11"/>
        <color indexed="8"/>
        <rFont val="黑体"/>
        <family val="0"/>
      </rPr>
      <t>家）</t>
    </r>
  </si>
  <si>
    <t>永平铜矿尾矿综合回收白钨子项还处于选矿试验阶段，总体工作滞后；受征地困难等影响，银山矿业深部铜矿资源开发利用项目进度滞后。</t>
  </si>
  <si>
    <t>受市场因素影响，“同忻煤矸石综合利用与煤系共伴生高岭土资源高值加工联建示范项目”暂缓建设。</t>
  </si>
  <si>
    <t>矿产资源综合利用示范基地建设2014年度专项资金安排建议</t>
  </si>
  <si>
    <t>（三）对于投资完成率低于60%，项目进展缓慢的，暂停经费支持（4家）</t>
  </si>
  <si>
    <t>淮北矿业：石台矿天然焦开采项目、海孜西部开采区地表沉陷治理、祁南84采区薄煤层开采等项目尚未施工。皖北煤电：刘桥一矿、恒源煤矿薄煤层螺旋钻采项目已停工。</t>
  </si>
  <si>
    <r>
      <t>（二）投资完成率介于</t>
    </r>
    <r>
      <rPr>
        <sz val="11"/>
        <color indexed="8"/>
        <rFont val="Times New Roman"/>
        <family val="1"/>
      </rPr>
      <t>60%~80%</t>
    </r>
    <r>
      <rPr>
        <sz val="11"/>
        <color indexed="8"/>
        <rFont val="黑体"/>
        <family val="0"/>
      </rPr>
      <t>；以及投资完成率≥</t>
    </r>
    <r>
      <rPr>
        <sz val="11"/>
        <color indexed="8"/>
        <rFont val="Times New Roman"/>
        <family val="1"/>
      </rPr>
      <t>80%</t>
    </r>
    <r>
      <rPr>
        <sz val="11"/>
        <color indexed="8"/>
        <rFont val="黑体"/>
        <family val="0"/>
      </rPr>
      <t>，但部分项目进度存在一定问题的，按协议资金给予部分安排（</t>
    </r>
    <r>
      <rPr>
        <sz val="11"/>
        <color indexed="8"/>
        <rFont val="Times New Roman"/>
        <family val="1"/>
      </rPr>
      <t>12</t>
    </r>
    <r>
      <rPr>
        <sz val="11"/>
        <color indexed="8"/>
        <rFont val="黑体"/>
        <family val="0"/>
      </rPr>
      <t>家）</t>
    </r>
  </si>
  <si>
    <t>矿产资源综合利用示范基地建设2014年度专项资金安排建议</t>
  </si>
  <si>
    <r>
      <rPr>
        <sz val="9"/>
        <color indexed="8"/>
        <rFont val="黑体"/>
        <family val="0"/>
      </rPr>
      <t>序号</t>
    </r>
  </si>
  <si>
    <t>投资完成率</t>
  </si>
  <si>
    <t>2013任务
完成情况</t>
  </si>
  <si>
    <t>重点任务进展是否存在问题</t>
  </si>
  <si>
    <t>云南磷矿资源综合利用示范基地</t>
  </si>
  <si>
    <t>I类</t>
  </si>
  <si>
    <t>无</t>
  </si>
  <si>
    <t>山东胜利油田低渗油藏综合利用示范基地</t>
  </si>
  <si>
    <t>福建省上杭紫金山铜金及有色金属资源综合利用示范基地</t>
  </si>
  <si>
    <t>山东黄金资源综合利用示范基地</t>
  </si>
  <si>
    <t>安徽省马鞍山铁矿资源综合利用示范基地</t>
  </si>
  <si>
    <t>青海柴达木盆地盐湖综合利用示范基地</t>
  </si>
  <si>
    <t>山东新汶煤炭资源综合利用示范基地</t>
  </si>
  <si>
    <t>甘肃窑街煤炭资源综合利用示范基地</t>
  </si>
  <si>
    <t>II类</t>
  </si>
  <si>
    <t>吐哈盆地致密砂岩气高效开发示范基地</t>
  </si>
  <si>
    <t>吉林省白山浑江镁、赤铁矿、煤炭资源综合利用示范基地</t>
  </si>
  <si>
    <t>内蒙古白云鄂博稀土、铁及铌矿资源综合利用示范基地</t>
  </si>
  <si>
    <t>贵州开阳磷矿资源综合利用示范基地</t>
  </si>
  <si>
    <t>甘肃省金川铜镍多金属矿资源综合利用示范基地</t>
  </si>
  <si>
    <t>安徽省铜陵有色金属资源综合利用示范基地</t>
  </si>
  <si>
    <t>湖南省柿竹园多金属资源综合利用示范基地</t>
  </si>
  <si>
    <t>贵州黄平页岩气综合利用示范基地</t>
  </si>
  <si>
    <t>辽宁凤城翁泉沟硼铁矿综合利用示范基地</t>
  </si>
  <si>
    <t>江西赣南钨矿资源综合利用示范基地</t>
  </si>
  <si>
    <t>湖北宜昌中低品位磷矿综合利用示范基地</t>
  </si>
  <si>
    <t>新疆伊犁铀矿资源综合利用示范基地</t>
  </si>
  <si>
    <t>河北冀东地区铁矿资源综合利用示范基地</t>
  </si>
  <si>
    <t>陕西省金堆城钼矿资源综合利用示范基地</t>
  </si>
  <si>
    <t>云南省红河州个旧市锡多金属矿资源综合利用示范基地</t>
  </si>
  <si>
    <t>河南灵宝-卢氏矿集区金银多金属资源综合利用示范基地</t>
  </si>
  <si>
    <t>山西大同塔山特厚煤层资源综合利用示范基地</t>
  </si>
  <si>
    <t>III类</t>
  </si>
  <si>
    <t>受市场因素影响，“同忻煤矸石综合利用与煤系共伴生高岭土资源高值加工联建示范项目”暂缓建设。</t>
  </si>
  <si>
    <t>陕西延长页岩气高效开发示范基地</t>
  </si>
  <si>
    <t>广西南丹大厂锡多金属矿资源综合利用示范基地</t>
  </si>
  <si>
    <t>吉林桦甸油页岩综合利用示范基地</t>
  </si>
  <si>
    <t>四川省攀枝花钒钛磁铁矿综合利用示范基地</t>
  </si>
  <si>
    <t>攀钢集团表外矿利用工程因股权投资谈判结果不理想，已暂停实施。</t>
  </si>
  <si>
    <t>江西省铜矿资源综合利用示范基地</t>
  </si>
  <si>
    <t>永平铜矿尾矿综合回收白钨子项还处于选矿试验阶段，总体工作滞后；受征地困难等影响，银山矿业深部铜矿资源开发利用项目进度滞后。</t>
  </si>
  <si>
    <t>长庆姬塬油田特低渗透油藏综合利用示范基地</t>
  </si>
  <si>
    <t>安徽省淮北矿区煤炭资源综合利用示范基地</t>
  </si>
  <si>
    <t>淮北矿业：石台矿天然焦开采项目、海孜西部开采区地表沉陷治理、祁南84采区薄煤层开采等项目尚未施工。皖北煤电：刘桥一矿、恒源煤矿薄煤层螺旋钻采项目已停工。</t>
  </si>
  <si>
    <t>浙江萤石资源综合利用示范基地</t>
  </si>
  <si>
    <t>“武义中汇余山头萤石矿技术改造项目”未开工。</t>
  </si>
  <si>
    <t>河南栾川钨钼铁资源综合利用示范基地</t>
  </si>
  <si>
    <t>低品位钨精矿综合利用示范工程一期未开工；矿山工程、选矿一期工程仅完成年度任务的15%。</t>
  </si>
  <si>
    <t>哈尔滨铜锌铁资源综合利用示范基地</t>
  </si>
  <si>
    <t>“弓棚子铜矿尾矿综合利用工程”未开工，“五道岭空区处理尾砂填充”完成年度任务10%；1500t/d铜锌铁多金属回收利用工程（二期）仅开展前期工作。</t>
  </si>
  <si>
    <t>湖北省鄂西地区宁乡式铁矿综合利用示范基地</t>
  </si>
  <si>
    <t>关键技术工艺、参数仍处于优化阶段；连续两年工作任务均未完成。</t>
  </si>
  <si>
    <t>广东省韶关大宝山铁铜硫资源综合利用示范基地</t>
  </si>
  <si>
    <t>330万吨/年选厂建设，因环评问题未能全面启动；85万吨/年白钨回收系统建设仅完成年度任务60%。</t>
  </si>
  <si>
    <t>准格尔矿区煤炭绿色开采及伴生资源综合利用示范基地</t>
  </si>
  <si>
    <t>“粉煤灰提取氧化铝项目”因审批问题，无法按原进度继续推进。</t>
  </si>
  <si>
    <t>广西平果低品位铝土矿综合利用示范基地</t>
  </si>
  <si>
    <t>“压覆矿资源综合利用开采项目”、“100万吨/年低品位矿山建设项目”未开工；50万吨/年铁铝钠综合回收、赤泥选铁尾矿配套生产200万吨/年水泥项目完成年度任务的30%。</t>
  </si>
  <si>
    <t>预算安排建议</t>
  </si>
  <si>
    <t>2013年实际安排</t>
  </si>
  <si>
    <t>2013年预算数</t>
  </si>
  <si>
    <t>2013年扣减数</t>
  </si>
  <si>
    <t>2014年预算数</t>
  </si>
  <si>
    <t>（二）</t>
  </si>
  <si>
    <t>（三）</t>
  </si>
  <si>
    <t>（一）</t>
  </si>
  <si>
    <t>合计</t>
  </si>
  <si>
    <t>序号</t>
  </si>
  <si>
    <t>2013年扣减数</t>
  </si>
  <si>
    <t>2014年
协议预算数</t>
  </si>
  <si>
    <t>2014年
预算安排建议</t>
  </si>
  <si>
    <t>单位：万元</t>
  </si>
  <si>
    <t>投资完成率高于80%，目标任务完成较好，全部按协议安排</t>
  </si>
  <si>
    <t>投资完成率60%-80%；投资完成率高于80%但项目进展存在问题。按协议数50%安排</t>
  </si>
  <si>
    <t>投资完成率低于60%，项目进展缓慢。暂停安排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</si>
</sst>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1"/>
      <color indexed="8"/>
      <name val="宋体"/>
      <family val="0"/>
    </font>
    <font>
      <sz val="9"/>
      <name val="宋体"/>
      <family val="0"/>
    </font>
    <font>
      <sz val="10"/>
      <color indexed="8"/>
      <name val="宋体"/>
      <family val="0"/>
    </font>
    <font>
      <sz val="10"/>
      <color indexed="8"/>
      <name val="黑体"/>
      <family val="0"/>
    </font>
    <font>
      <sz val="11"/>
      <name val="Times New Roman"/>
      <family val="1"/>
    </font>
    <font>
      <sz val="11"/>
      <color indexed="8"/>
      <name val="Times New Roman"/>
      <family val="1"/>
    </font>
    <font>
      <sz val="9"/>
      <color indexed="8"/>
      <name val="宋体"/>
      <family val="0"/>
    </font>
    <font>
      <sz val="9"/>
      <color indexed="8"/>
      <name val="Times New Roman"/>
      <family val="1"/>
    </font>
    <font>
      <sz val="9"/>
      <color indexed="8"/>
      <name val="黑体"/>
      <family val="0"/>
    </font>
    <font>
      <sz val="11"/>
      <color indexed="8"/>
      <name val="黑体"/>
      <family val="0"/>
    </font>
    <font>
      <b/>
      <sz val="18"/>
      <color indexed="8"/>
      <name val="华文中宋"/>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2"/>
      <color indexed="8"/>
      <name val="宋体"/>
      <family val="0"/>
    </font>
    <font>
      <b/>
      <sz val="10"/>
      <color indexed="8"/>
      <name val="宋体"/>
      <family val="0"/>
    </font>
    <font>
      <b/>
      <sz val="10"/>
      <color indexed="8"/>
      <name val="黑体"/>
      <family val="0"/>
    </font>
    <font>
      <b/>
      <sz val="9"/>
      <color indexed="8"/>
      <name val="Times New Roman"/>
      <family val="1"/>
    </font>
    <font>
      <b/>
      <sz val="9"/>
      <color indexed="8"/>
      <name val="宋体"/>
      <family val="0"/>
    </font>
    <font>
      <sz val="10"/>
      <color indexed="8"/>
      <name val="Times New Roman"/>
      <family val="1"/>
    </font>
    <font>
      <sz val="10"/>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2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top style="hair"/>
      <bottom style="hair"/>
    </border>
    <border>
      <left style="hair"/>
      <right style="hair"/>
      <top style="hair"/>
      <bottom style="thin"/>
    </border>
    <border>
      <left style="hair"/>
      <right/>
      <top style="hair"/>
      <bottom style="thin"/>
    </border>
    <border>
      <left style="hair"/>
      <right style="hair"/>
      <top/>
      <bottom style="hair"/>
    </border>
    <border>
      <left style="hair"/>
      <right/>
      <top/>
      <bottom style="hair"/>
    </border>
    <border>
      <left/>
      <right style="hair"/>
      <top style="thin"/>
      <bottom style="thin"/>
    </border>
    <border>
      <left style="hair"/>
      <right style="hair"/>
      <top style="thin"/>
      <bottom style="thin"/>
    </border>
    <border>
      <left style="hair"/>
      <right/>
      <top style="thin"/>
      <bottom style="thin"/>
    </border>
    <border>
      <left/>
      <right style="hair"/>
      <top style="thin"/>
      <bottom style="hair"/>
    </border>
    <border>
      <left/>
      <right style="hair"/>
      <top style="hair"/>
      <bottom style="hair"/>
    </border>
    <border>
      <left/>
      <right style="hair"/>
      <top style="hair"/>
      <bottom style="thin"/>
    </border>
    <border>
      <left/>
      <right style="hair"/>
      <top/>
      <bottom style="hair"/>
    </border>
    <border>
      <left style="hair"/>
      <right style="hair"/>
      <top style="thin"/>
      <bottom style="hair"/>
    </border>
    <border>
      <left style="hair"/>
      <right/>
      <top style="thin"/>
      <bottom style="hair"/>
    </border>
    <border>
      <left/>
      <right/>
      <top/>
      <bottom style="thin"/>
    </border>
    <border>
      <left/>
      <right/>
      <top style="thin"/>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3" borderId="0" applyNumberFormat="0" applyBorder="0" applyAlignment="0" applyProtection="0"/>
    <xf numFmtId="0" fontId="15" fillId="7"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9" borderId="5" applyNumberFormat="0" applyAlignment="0" applyProtection="0"/>
    <xf numFmtId="0" fontId="22" fillId="14"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0" borderId="0" applyNumberFormat="0" applyBorder="0" applyAlignment="0" applyProtection="0"/>
    <xf numFmtId="0" fontId="19" fillId="9" borderId="8" applyNumberFormat="0" applyAlignment="0" applyProtection="0"/>
    <xf numFmtId="0" fontId="18" fillId="3" borderId="5" applyNumberFormat="0" applyAlignment="0" applyProtection="0"/>
    <xf numFmtId="0" fontId="0" fillId="5" borderId="9" applyNumberFormat="0" applyFont="0" applyAlignment="0" applyProtection="0"/>
    <xf numFmtId="0" fontId="26" fillId="11" borderId="0" applyNumberFormat="0" applyBorder="0" applyAlignment="0" applyProtection="0"/>
    <xf numFmtId="0" fontId="26" fillId="15"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cellStyleXfs>
  <cellXfs count="117">
    <xf numFmtId="0" fontId="0" fillId="0" borderId="0" xfId="0" applyAlignment="1">
      <alignment vertical="center"/>
    </xf>
    <xf numFmtId="43" fontId="3" fillId="0" borderId="0" xfId="49" applyFont="1" applyBorder="1" applyAlignment="1">
      <alignment horizontal="center" vertical="center" wrapText="1"/>
    </xf>
    <xf numFmtId="0" fontId="4" fillId="0" borderId="0" xfId="0" applyFont="1" applyFill="1" applyAlignment="1">
      <alignment horizontal="center" vertical="center"/>
    </xf>
    <xf numFmtId="0" fontId="0" fillId="0" borderId="0" xfId="0" applyBorder="1" applyAlignment="1">
      <alignment vertical="center"/>
    </xf>
    <xf numFmtId="0" fontId="6" fillId="0" borderId="0" xfId="0" applyFont="1" applyAlignment="1">
      <alignment vertical="center" wrapText="1"/>
    </xf>
    <xf numFmtId="0" fontId="2" fillId="0" borderId="0" xfId="0" applyFont="1" applyFill="1" applyBorder="1" applyAlignment="1">
      <alignment vertical="center" wrapText="1"/>
    </xf>
    <xf numFmtId="0" fontId="0" fillId="0" borderId="0" xfId="0"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10" fontId="7" fillId="0" borderId="10" xfId="49" applyNumberFormat="1" applyFont="1" applyFill="1" applyBorder="1" applyAlignment="1">
      <alignment vertical="center"/>
    </xf>
    <xf numFmtId="10" fontId="7" fillId="0" borderId="10" xfId="0" applyNumberFormat="1" applyFont="1" applyFill="1" applyBorder="1" applyAlignment="1">
      <alignment vertical="center"/>
    </xf>
    <xf numFmtId="9" fontId="7"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vertical="center" wrapText="1"/>
    </xf>
    <xf numFmtId="10" fontId="7" fillId="0" borderId="12" xfId="49" applyNumberFormat="1" applyFont="1" applyFill="1" applyBorder="1" applyAlignment="1">
      <alignment vertical="center"/>
    </xf>
    <xf numFmtId="10" fontId="7" fillId="0" borderId="12" xfId="0" applyNumberFormat="1" applyFont="1" applyFill="1" applyBorder="1" applyAlignment="1">
      <alignment vertical="center"/>
    </xf>
    <xf numFmtId="9" fontId="7"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6" fillId="0" borderId="13" xfId="0" applyFont="1" applyBorder="1" applyAlignment="1">
      <alignment vertical="center" wrapText="1"/>
    </xf>
    <xf numFmtId="10" fontId="7" fillId="0" borderId="14" xfId="49" applyNumberFormat="1" applyFont="1" applyFill="1" applyBorder="1" applyAlignment="1">
      <alignment vertical="center"/>
    </xf>
    <xf numFmtId="10" fontId="7" fillId="0" borderId="14" xfId="0" applyNumberFormat="1" applyFont="1" applyFill="1" applyBorder="1" applyAlignment="1">
      <alignment vertical="center"/>
    </xf>
    <xf numFmtId="9" fontId="7"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6" fillId="0" borderId="15" xfId="0" applyFont="1" applyBorder="1" applyAlignment="1">
      <alignment vertical="center" wrapText="1"/>
    </xf>
    <xf numFmtId="0" fontId="3" fillId="0" borderId="16" xfId="0" applyFont="1" applyBorder="1" applyAlignment="1">
      <alignment horizontal="center" vertical="center" wrapText="1"/>
    </xf>
    <xf numFmtId="43" fontId="3" fillId="0" borderId="17" xfId="49" applyFont="1" applyFill="1" applyBorder="1" applyAlignment="1">
      <alignment horizontal="center" vertical="center" wrapText="1"/>
    </xf>
    <xf numFmtId="43" fontId="3" fillId="0" borderId="18" xfId="49" applyFont="1" applyBorder="1" applyAlignment="1">
      <alignment horizontal="center" vertical="center" wrapText="1"/>
    </xf>
    <xf numFmtId="0" fontId="6" fillId="0" borderId="13" xfId="0" applyFont="1" applyBorder="1" applyAlignment="1">
      <alignment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6" fillId="0" borderId="23" xfId="0" applyFont="1" applyBorder="1" applyAlignment="1">
      <alignment vertical="center" wrapText="1"/>
    </xf>
    <xf numFmtId="10" fontId="7" fillId="0" borderId="23" xfId="49" applyNumberFormat="1" applyFont="1" applyFill="1" applyBorder="1" applyAlignment="1">
      <alignment vertical="center"/>
    </xf>
    <xf numFmtId="10" fontId="7" fillId="0" borderId="23" xfId="0" applyNumberFormat="1" applyFont="1" applyFill="1" applyBorder="1" applyAlignment="1">
      <alignment vertical="center"/>
    </xf>
    <xf numFmtId="9" fontId="7" fillId="0" borderId="23"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6" fillId="0" borderId="24" xfId="0" applyFont="1" applyBorder="1" applyAlignment="1">
      <alignment vertical="center"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10" fillId="0" borderId="25" xfId="0" applyFont="1" applyBorder="1" applyAlignment="1">
      <alignment horizontal="center" vertical="center"/>
    </xf>
    <xf numFmtId="0" fontId="9" fillId="0" borderId="26" xfId="0" applyFont="1" applyBorder="1" applyAlignment="1">
      <alignment horizontal="left" vertical="center" wrapText="1"/>
    </xf>
    <xf numFmtId="0" fontId="9" fillId="0" borderId="26" xfId="0" applyFont="1" applyBorder="1" applyAlignment="1">
      <alignment horizontal="left" vertical="center" wrapText="1"/>
    </xf>
    <xf numFmtId="0" fontId="7" fillId="0" borderId="0" xfId="0" applyFont="1" applyAlignment="1">
      <alignment horizontal="center" vertical="center"/>
    </xf>
    <xf numFmtId="0" fontId="10" fillId="0" borderId="0" xfId="0" applyFont="1" applyBorder="1" applyAlignment="1">
      <alignment horizontal="center" vertical="center"/>
    </xf>
    <xf numFmtId="0" fontId="7" fillId="0" borderId="27" xfId="0" applyFont="1" applyBorder="1" applyAlignment="1">
      <alignment horizontal="center" vertical="center" wrapText="1"/>
    </xf>
    <xf numFmtId="0" fontId="3" fillId="0" borderId="27" xfId="0" applyFont="1" applyBorder="1" applyAlignment="1">
      <alignment horizontal="center" vertical="center" wrapText="1"/>
    </xf>
    <xf numFmtId="43" fontId="3" fillId="0" borderId="27" xfId="49" applyFont="1" applyFill="1" applyBorder="1" applyAlignment="1">
      <alignment horizontal="center" vertical="center" wrapText="1"/>
    </xf>
    <xf numFmtId="43" fontId="3" fillId="0" borderId="27" xfId="49" applyFont="1" applyBorder="1" applyAlignment="1">
      <alignment horizontal="center" vertical="center" wrapText="1"/>
    </xf>
    <xf numFmtId="43" fontId="3" fillId="0" borderId="27" xfId="49" applyFont="1" applyBorder="1" applyAlignment="1">
      <alignment horizontal="center" vertical="center" wrapText="1"/>
    </xf>
    <xf numFmtId="0" fontId="7" fillId="0" borderId="27" xfId="0" applyFont="1" applyBorder="1" applyAlignment="1">
      <alignment horizontal="center" vertical="center"/>
    </xf>
    <xf numFmtId="0" fontId="6" fillId="0" borderId="27" xfId="0" applyFont="1" applyBorder="1" applyAlignment="1">
      <alignment vertical="center" wrapText="1"/>
    </xf>
    <xf numFmtId="10" fontId="7" fillId="0" borderId="27" xfId="49" applyNumberFormat="1" applyFont="1" applyFill="1" applyBorder="1" applyAlignment="1">
      <alignment vertical="center"/>
    </xf>
    <xf numFmtId="0" fontId="1" fillId="0" borderId="27" xfId="0" applyFont="1" applyFill="1" applyBorder="1" applyAlignment="1">
      <alignment horizontal="center" vertical="center"/>
    </xf>
    <xf numFmtId="0" fontId="6" fillId="0" borderId="27" xfId="0" applyFont="1" applyBorder="1" applyAlignment="1">
      <alignment vertical="center" wrapText="1"/>
    </xf>
    <xf numFmtId="0" fontId="0" fillId="0" borderId="27" xfId="0" applyBorder="1" applyAlignment="1">
      <alignment vertical="center"/>
    </xf>
    <xf numFmtId="0" fontId="6" fillId="0" borderId="27" xfId="0" applyFont="1" applyFill="1" applyBorder="1" applyAlignment="1">
      <alignment vertical="center" wrapText="1"/>
    </xf>
    <xf numFmtId="0" fontId="10" fillId="0" borderId="0" xfId="0" applyFont="1" applyBorder="1" applyAlignment="1">
      <alignment horizontal="center" vertical="center"/>
    </xf>
    <xf numFmtId="0" fontId="7" fillId="18" borderId="27" xfId="0" applyFont="1" applyFill="1" applyBorder="1" applyAlignment="1">
      <alignment horizontal="center" vertical="center"/>
    </xf>
    <xf numFmtId="0" fontId="6" fillId="18" borderId="27" xfId="0" applyFont="1" applyFill="1" applyBorder="1" applyAlignment="1">
      <alignment vertical="center" wrapText="1"/>
    </xf>
    <xf numFmtId="10" fontId="7" fillId="18" borderId="27" xfId="49" applyNumberFormat="1" applyFont="1" applyFill="1" applyBorder="1" applyAlignment="1">
      <alignment vertical="center"/>
    </xf>
    <xf numFmtId="0" fontId="1" fillId="18" borderId="27" xfId="0" applyFont="1" applyFill="1" applyBorder="1" applyAlignment="1">
      <alignment horizontal="center" vertical="center"/>
    </xf>
    <xf numFmtId="0" fontId="6" fillId="18" borderId="27" xfId="0" applyFont="1" applyFill="1" applyBorder="1" applyAlignment="1">
      <alignment vertical="center" wrapText="1"/>
    </xf>
    <xf numFmtId="0" fontId="0" fillId="18" borderId="27" xfId="0" applyFill="1" applyBorder="1" applyAlignment="1">
      <alignment vertical="center"/>
    </xf>
    <xf numFmtId="0" fontId="0" fillId="18" borderId="0" xfId="0" applyFill="1" applyAlignment="1">
      <alignment vertical="center"/>
    </xf>
    <xf numFmtId="0" fontId="7" fillId="0" borderId="27" xfId="0" applyFont="1" applyFill="1" applyBorder="1" applyAlignment="1">
      <alignment horizontal="center" vertical="center"/>
    </xf>
    <xf numFmtId="0" fontId="6" fillId="0" borderId="27"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7" fillId="9" borderId="27" xfId="0" applyFont="1" applyFill="1" applyBorder="1" applyAlignment="1">
      <alignment horizontal="center" vertical="center"/>
    </xf>
    <xf numFmtId="0" fontId="6" fillId="9" borderId="27" xfId="0" applyFont="1" applyFill="1" applyBorder="1" applyAlignment="1">
      <alignment vertical="center" wrapText="1"/>
    </xf>
    <xf numFmtId="10" fontId="7" fillId="9" borderId="27" xfId="49" applyNumberFormat="1" applyFont="1" applyFill="1" applyBorder="1" applyAlignment="1">
      <alignment vertical="center"/>
    </xf>
    <xf numFmtId="0" fontId="1" fillId="9" borderId="27" xfId="0" applyFont="1" applyFill="1" applyBorder="1" applyAlignment="1">
      <alignment horizontal="center" vertical="center"/>
    </xf>
    <xf numFmtId="0" fontId="6" fillId="9" borderId="27" xfId="0" applyFont="1" applyFill="1" applyBorder="1" applyAlignment="1">
      <alignment vertical="center" wrapText="1"/>
    </xf>
    <xf numFmtId="0" fontId="0" fillId="9" borderId="27" xfId="0" applyFill="1" applyBorder="1" applyAlignment="1">
      <alignment vertical="center"/>
    </xf>
    <xf numFmtId="0" fontId="0" fillId="9" borderId="0" xfId="0" applyFill="1" applyAlignment="1">
      <alignment vertical="center"/>
    </xf>
    <xf numFmtId="0" fontId="6" fillId="18" borderId="27" xfId="0" applyFont="1" applyFill="1" applyBorder="1" applyAlignment="1">
      <alignment horizontal="center" vertical="center" wrapText="1"/>
    </xf>
    <xf numFmtId="0" fontId="6" fillId="9" borderId="27" xfId="0" applyFont="1" applyFill="1" applyBorder="1" applyAlignment="1">
      <alignment horizontal="center" vertical="center" wrapText="1"/>
    </xf>
    <xf numFmtId="43" fontId="3" fillId="9" borderId="27" xfId="49" applyFont="1" applyFill="1" applyBorder="1" applyAlignment="1">
      <alignment horizontal="center" vertical="center" wrapText="1"/>
    </xf>
    <xf numFmtId="43" fontId="3" fillId="9" borderId="27" xfId="49" applyFont="1" applyFill="1" applyBorder="1" applyAlignment="1">
      <alignment horizontal="center" vertical="center" wrapText="1"/>
    </xf>
    <xf numFmtId="0" fontId="27" fillId="0" borderId="0" xfId="0" applyFont="1" applyFill="1" applyAlignment="1">
      <alignment vertical="center"/>
    </xf>
    <xf numFmtId="0" fontId="2" fillId="9" borderId="27" xfId="0" applyFont="1" applyFill="1" applyBorder="1" applyAlignment="1">
      <alignment horizontal="center" vertical="center" wrapText="1"/>
    </xf>
    <xf numFmtId="0" fontId="2" fillId="9" borderId="27" xfId="0" applyFont="1" applyFill="1" applyBorder="1" applyAlignment="1">
      <alignment horizontal="center" vertical="center"/>
    </xf>
    <xf numFmtId="0" fontId="6" fillId="9" borderId="27" xfId="0" applyFont="1" applyFill="1" applyBorder="1" applyAlignment="1">
      <alignment horizontal="center" vertical="center"/>
    </xf>
    <xf numFmtId="0" fontId="0" fillId="0" borderId="0" xfId="0" applyAlignment="1">
      <alignment horizontal="center" vertical="center"/>
    </xf>
    <xf numFmtId="0" fontId="6" fillId="0" borderId="27" xfId="0" applyFont="1" applyFill="1" applyBorder="1" applyAlignment="1">
      <alignment horizontal="center" vertical="center"/>
    </xf>
    <xf numFmtId="0" fontId="6" fillId="0" borderId="0" xfId="0" applyFont="1" applyAlignment="1">
      <alignment horizontal="center" vertical="center"/>
    </xf>
    <xf numFmtId="0" fontId="30" fillId="0" borderId="27" xfId="0" applyFont="1" applyBorder="1" applyAlignment="1">
      <alignment horizontal="center" vertical="center" wrapText="1"/>
    </xf>
    <xf numFmtId="0" fontId="29" fillId="0" borderId="27" xfId="0" applyFont="1" applyBorder="1" applyAlignment="1">
      <alignment horizontal="center" vertical="center" wrapText="1"/>
    </xf>
    <xf numFmtId="43" fontId="29" fillId="0" borderId="27" xfId="49" applyFont="1" applyFill="1" applyBorder="1" applyAlignment="1">
      <alignment horizontal="center" vertical="center" wrapText="1"/>
    </xf>
    <xf numFmtId="43" fontId="29" fillId="0" borderId="27" xfId="49" applyFont="1" applyBorder="1" applyAlignment="1">
      <alignment horizontal="center" vertical="center" wrapText="1"/>
    </xf>
    <xf numFmtId="43" fontId="29" fillId="0" borderId="27" xfId="49" applyFont="1" applyBorder="1" applyAlignment="1">
      <alignment horizontal="center" vertical="center" wrapText="1"/>
    </xf>
    <xf numFmtId="43" fontId="2" fillId="0" borderId="27" xfId="49" applyFont="1" applyFill="1" applyBorder="1" applyAlignment="1">
      <alignment horizontal="center" vertical="center" wrapText="1"/>
    </xf>
    <xf numFmtId="43" fontId="2" fillId="0" borderId="27" xfId="49" applyFont="1" applyBorder="1" applyAlignment="1">
      <alignment horizontal="center" vertical="center" wrapText="1"/>
    </xf>
    <xf numFmtId="43" fontId="2" fillId="0" borderId="27" xfId="49" applyFont="1" applyBorder="1" applyAlignment="1">
      <alignment horizontal="center" vertical="center" wrapText="1"/>
    </xf>
    <xf numFmtId="0" fontId="0" fillId="0" borderId="27" xfId="0" applyFont="1" applyBorder="1" applyAlignment="1">
      <alignment horizontal="center" vertical="center" wrapText="1"/>
    </xf>
    <xf numFmtId="43" fontId="0" fillId="0" borderId="27" xfId="49" applyFont="1" applyBorder="1" applyAlignment="1">
      <alignment horizontal="center" vertical="center" wrapText="1"/>
    </xf>
    <xf numFmtId="0" fontId="10" fillId="0" borderId="28"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Border="1" applyAlignment="1">
      <alignment horizontal="center" vertical="center"/>
    </xf>
    <xf numFmtId="0" fontId="28" fillId="0" borderId="27" xfId="0" applyFont="1" applyFill="1" applyBorder="1" applyAlignment="1">
      <alignment horizontal="center" vertical="center" wrapText="1"/>
    </xf>
    <xf numFmtId="0" fontId="2" fillId="9" borderId="27" xfId="0" applyFont="1" applyFill="1" applyBorder="1" applyAlignment="1">
      <alignment vertical="center" wrapText="1"/>
    </xf>
    <xf numFmtId="0" fontId="33" fillId="9" borderId="27" xfId="0" applyFont="1" applyFill="1" applyBorder="1" applyAlignment="1">
      <alignment horizontal="center" vertical="center"/>
    </xf>
    <xf numFmtId="0" fontId="2" fillId="9" borderId="27" xfId="0" applyFont="1" applyFill="1" applyBorder="1" applyAlignment="1">
      <alignment vertical="center" wrapText="1"/>
    </xf>
    <xf numFmtId="0" fontId="2" fillId="9" borderId="27" xfId="0" applyFont="1" applyFill="1" applyBorder="1" applyAlignment="1">
      <alignment horizontal="center" vertical="center" wrapText="1"/>
    </xf>
    <xf numFmtId="0" fontId="31" fillId="0" borderId="28" xfId="0" applyFont="1" applyBorder="1" applyAlignment="1">
      <alignment horizontal="right" vertical="center"/>
    </xf>
    <xf numFmtId="0" fontId="2" fillId="9" borderId="27" xfId="0" applyFont="1" applyFill="1" applyBorder="1" applyAlignment="1">
      <alignment horizontal="left" vertical="center" wrapText="1"/>
    </xf>
    <xf numFmtId="10" fontId="7" fillId="0" borderId="27" xfId="49" applyNumberFormat="1" applyFont="1" applyFill="1" applyBorder="1" applyAlignment="1">
      <alignment horizontal="center" vertical="center"/>
    </xf>
    <xf numFmtId="10" fontId="7" fillId="9" borderId="27" xfId="49" applyNumberFormat="1" applyFont="1" applyFill="1" applyBorder="1" applyAlignment="1">
      <alignment horizontal="center" vertical="center"/>
    </xf>
    <xf numFmtId="10" fontId="32" fillId="9" borderId="27" xfId="49" applyNumberFormat="1" applyFont="1" applyFill="1" applyBorder="1" applyAlignment="1">
      <alignment horizontal="center" vertical="center"/>
    </xf>
    <xf numFmtId="0" fontId="0" fillId="0" borderId="0" xfId="0" applyFill="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注释" xfId="54"/>
    <cellStyle name="着色 1" xfId="55"/>
    <cellStyle name="着色 2" xfId="56"/>
    <cellStyle name="着色 3" xfId="57"/>
    <cellStyle name="着色 4" xfId="58"/>
    <cellStyle name="着色 5" xfId="59"/>
    <cellStyle name="着色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5"/>
  <sheetViews>
    <sheetView zoomScale="115" zoomScaleNormal="115" zoomScalePageLayoutView="0" workbookViewId="0" topLeftCell="B28">
      <selection activeCell="H29" sqref="H29"/>
    </sheetView>
  </sheetViews>
  <sheetFormatPr defaultColWidth="9.00390625" defaultRowHeight="13.5"/>
  <cols>
    <col min="1" max="1" width="4.25390625" style="34" customWidth="1"/>
    <col min="2" max="2" width="30.125" style="0" customWidth="1"/>
    <col min="3" max="5" width="9.625" style="6" customWidth="1"/>
    <col min="6" max="6" width="9.625" style="7" customWidth="1"/>
    <col min="7" max="7" width="9.75390625" style="2" hidden="1" customWidth="1"/>
    <col min="8" max="8" width="65.00390625" style="4" customWidth="1"/>
    <col min="9" max="9" width="7.25390625" style="0" customWidth="1"/>
  </cols>
  <sheetData>
    <row r="1" spans="1:8" ht="47.25" customHeight="1">
      <c r="A1" s="45" t="s">
        <v>64</v>
      </c>
      <c r="B1" s="45"/>
      <c r="C1" s="45"/>
      <c r="D1" s="45"/>
      <c r="E1" s="45"/>
      <c r="F1" s="45"/>
      <c r="G1" s="45"/>
      <c r="H1" s="45"/>
    </row>
    <row r="2" spans="1:9" ht="32.25" customHeight="1">
      <c r="A2" s="29" t="s">
        <v>52</v>
      </c>
      <c r="B2" s="25" t="s">
        <v>0</v>
      </c>
      <c r="C2" s="26" t="s">
        <v>50</v>
      </c>
      <c r="D2" s="26" t="s">
        <v>1</v>
      </c>
      <c r="E2" s="26" t="s">
        <v>2</v>
      </c>
      <c r="F2" s="26" t="s">
        <v>3</v>
      </c>
      <c r="G2" s="26" t="s">
        <v>4</v>
      </c>
      <c r="H2" s="27" t="s">
        <v>51</v>
      </c>
      <c r="I2" s="1"/>
    </row>
    <row r="3" spans="1:9" ht="32.25" customHeight="1">
      <c r="A3" s="47" t="s">
        <v>61</v>
      </c>
      <c r="B3" s="47"/>
      <c r="C3" s="47"/>
      <c r="D3" s="47"/>
      <c r="E3" s="47"/>
      <c r="F3" s="47"/>
      <c r="G3" s="47"/>
      <c r="H3" s="47"/>
      <c r="I3" s="1"/>
    </row>
    <row r="4" spans="1:9" ht="30" customHeight="1">
      <c r="A4" s="30">
        <v>1</v>
      </c>
      <c r="B4" s="35" t="s">
        <v>9</v>
      </c>
      <c r="C4" s="36">
        <v>1.5684448271477087</v>
      </c>
      <c r="D4" s="37">
        <v>0.7892</v>
      </c>
      <c r="E4" s="37">
        <v>1.6062</v>
      </c>
      <c r="F4" s="38">
        <v>1</v>
      </c>
      <c r="G4" s="39" t="s">
        <v>6</v>
      </c>
      <c r="H4" s="40" t="s">
        <v>49</v>
      </c>
      <c r="I4" s="3"/>
    </row>
    <row r="5" spans="1:9" ht="30" customHeight="1">
      <c r="A5" s="31">
        <v>2</v>
      </c>
      <c r="B5" s="41" t="s">
        <v>10</v>
      </c>
      <c r="C5" s="9">
        <v>1.4169333333333334</v>
      </c>
      <c r="D5" s="10">
        <v>0.8506</v>
      </c>
      <c r="E5" s="10">
        <v>1.6697</v>
      </c>
      <c r="F5" s="11">
        <v>1</v>
      </c>
      <c r="G5" s="12" t="s">
        <v>6</v>
      </c>
      <c r="H5" s="13" t="s">
        <v>49</v>
      </c>
      <c r="I5" s="3"/>
    </row>
    <row r="6" spans="1:9" ht="30" customHeight="1">
      <c r="A6" s="31">
        <v>3</v>
      </c>
      <c r="B6" s="41" t="s">
        <v>11</v>
      </c>
      <c r="C6" s="9">
        <v>1.2701993689763473</v>
      </c>
      <c r="D6" s="10">
        <v>0.9653</v>
      </c>
      <c r="E6" s="10">
        <v>1.4569</v>
      </c>
      <c r="F6" s="11">
        <v>0.5</v>
      </c>
      <c r="G6" s="12" t="s">
        <v>6</v>
      </c>
      <c r="H6" s="13" t="s">
        <v>49</v>
      </c>
      <c r="I6" s="3"/>
    </row>
    <row r="7" spans="1:9" ht="30" customHeight="1">
      <c r="A7" s="31">
        <v>4</v>
      </c>
      <c r="B7" s="41" t="s">
        <v>12</v>
      </c>
      <c r="C7" s="9">
        <v>1.155958774892279</v>
      </c>
      <c r="D7" s="10">
        <v>1.0008</v>
      </c>
      <c r="E7" s="10">
        <v>1.199</v>
      </c>
      <c r="F7" s="11">
        <v>1</v>
      </c>
      <c r="G7" s="12" t="s">
        <v>6</v>
      </c>
      <c r="H7" s="13" t="s">
        <v>49</v>
      </c>
      <c r="I7" s="3"/>
    </row>
    <row r="8" spans="1:9" ht="30" customHeight="1">
      <c r="A8" s="31">
        <v>5</v>
      </c>
      <c r="B8" s="41" t="s">
        <v>13</v>
      </c>
      <c r="C8" s="9">
        <v>1.1293370243268814</v>
      </c>
      <c r="D8" s="10">
        <v>0.5833</v>
      </c>
      <c r="E8" s="10">
        <v>1.8226</v>
      </c>
      <c r="F8" s="11">
        <v>1</v>
      </c>
      <c r="G8" s="12" t="s">
        <v>6</v>
      </c>
      <c r="H8" s="13" t="s">
        <v>49</v>
      </c>
      <c r="I8" s="3"/>
    </row>
    <row r="9" spans="1:9" ht="30" customHeight="1">
      <c r="A9" s="31">
        <v>6</v>
      </c>
      <c r="B9" s="41" t="s">
        <v>14</v>
      </c>
      <c r="C9" s="9">
        <v>1.1097112466341326</v>
      </c>
      <c r="D9" s="10">
        <v>0.8501</v>
      </c>
      <c r="E9" s="10">
        <v>0.835</v>
      </c>
      <c r="F9" s="11">
        <v>0.5</v>
      </c>
      <c r="G9" s="12" t="s">
        <v>6</v>
      </c>
      <c r="H9" s="13" t="s">
        <v>49</v>
      </c>
      <c r="I9" s="3"/>
    </row>
    <row r="10" spans="1:9" ht="30" customHeight="1">
      <c r="A10" s="31">
        <v>7</v>
      </c>
      <c r="B10" s="41" t="s">
        <v>15</v>
      </c>
      <c r="C10" s="9">
        <v>1.08910149820414</v>
      </c>
      <c r="D10" s="10">
        <v>1</v>
      </c>
      <c r="E10" s="10">
        <v>1.1089</v>
      </c>
      <c r="F10" s="11">
        <v>1</v>
      </c>
      <c r="G10" s="12" t="s">
        <v>6</v>
      </c>
      <c r="H10" s="13" t="s">
        <v>49</v>
      </c>
      <c r="I10" s="3"/>
    </row>
    <row r="11" spans="1:9" ht="30" customHeight="1">
      <c r="A11" s="31">
        <v>8</v>
      </c>
      <c r="B11" s="41" t="s">
        <v>16</v>
      </c>
      <c r="C11" s="9">
        <v>1.0443245727082584</v>
      </c>
      <c r="D11" s="10">
        <v>0.7147</v>
      </c>
      <c r="E11" s="10">
        <v>1.3228</v>
      </c>
      <c r="F11" s="11">
        <v>1</v>
      </c>
      <c r="G11" s="12" t="s">
        <v>5</v>
      </c>
      <c r="H11" s="13" t="s">
        <v>49</v>
      </c>
      <c r="I11" s="3"/>
    </row>
    <row r="12" spans="1:9" ht="30" customHeight="1">
      <c r="A12" s="31">
        <v>9</v>
      </c>
      <c r="B12" s="41" t="s">
        <v>17</v>
      </c>
      <c r="C12" s="9">
        <v>1.0301521717222615</v>
      </c>
      <c r="D12" s="10">
        <v>0.49</v>
      </c>
      <c r="E12" s="10">
        <v>1.1507</v>
      </c>
      <c r="F12" s="11">
        <v>1</v>
      </c>
      <c r="G12" s="12" t="s">
        <v>6</v>
      </c>
      <c r="H12" s="13" t="s">
        <v>49</v>
      </c>
      <c r="I12" s="3"/>
    </row>
    <row r="13" spans="1:9" ht="30" customHeight="1">
      <c r="A13" s="31">
        <v>10</v>
      </c>
      <c r="B13" s="41" t="s">
        <v>18</v>
      </c>
      <c r="C13" s="9">
        <v>1.029992903617445</v>
      </c>
      <c r="D13" s="10">
        <v>1</v>
      </c>
      <c r="E13" s="10">
        <v>1.1517</v>
      </c>
      <c r="F13" s="11">
        <v>0.5</v>
      </c>
      <c r="G13" s="12" t="s">
        <v>6</v>
      </c>
      <c r="H13" s="13" t="s">
        <v>49</v>
      </c>
      <c r="I13" s="3"/>
    </row>
    <row r="14" spans="1:9" ht="30" customHeight="1">
      <c r="A14" s="31">
        <v>11</v>
      </c>
      <c r="B14" s="41" t="s">
        <v>19</v>
      </c>
      <c r="C14" s="9">
        <v>1.0257909509413559</v>
      </c>
      <c r="D14" s="10">
        <v>0.6303</v>
      </c>
      <c r="E14" s="10">
        <v>1.1397</v>
      </c>
      <c r="F14" s="11">
        <v>0.5</v>
      </c>
      <c r="G14" s="12" t="s">
        <v>6</v>
      </c>
      <c r="H14" s="13" t="s">
        <v>49</v>
      </c>
      <c r="I14" s="3"/>
    </row>
    <row r="15" spans="1:9" ht="30" customHeight="1">
      <c r="A15" s="31">
        <v>12</v>
      </c>
      <c r="B15" s="41" t="s">
        <v>20</v>
      </c>
      <c r="C15" s="9">
        <v>1.0168839846743294</v>
      </c>
      <c r="D15" s="10">
        <v>0.7883</v>
      </c>
      <c r="E15" s="10">
        <v>0.9212</v>
      </c>
      <c r="F15" s="11">
        <v>1</v>
      </c>
      <c r="G15" s="12" t="s">
        <v>5</v>
      </c>
      <c r="H15" s="13" t="s">
        <v>49</v>
      </c>
      <c r="I15" s="3"/>
    </row>
    <row r="16" spans="1:9" ht="30" customHeight="1">
      <c r="A16" s="32">
        <v>13</v>
      </c>
      <c r="B16" s="43" t="s">
        <v>22</v>
      </c>
      <c r="C16" s="15">
        <v>0.9637631229341195</v>
      </c>
      <c r="D16" s="16">
        <v>1.0001</v>
      </c>
      <c r="E16" s="16">
        <v>0.966</v>
      </c>
      <c r="F16" s="17">
        <v>1</v>
      </c>
      <c r="G16" s="18" t="s">
        <v>6</v>
      </c>
      <c r="H16" s="28" t="s">
        <v>49</v>
      </c>
      <c r="I16" s="3"/>
    </row>
    <row r="17" spans="1:9" ht="30" customHeight="1">
      <c r="A17" s="33">
        <v>14</v>
      </c>
      <c r="B17" s="44" t="s">
        <v>23</v>
      </c>
      <c r="C17" s="20">
        <v>0.9370459912862903</v>
      </c>
      <c r="D17" s="21">
        <v>1</v>
      </c>
      <c r="E17" s="21">
        <v>1.0215</v>
      </c>
      <c r="F17" s="22">
        <v>1</v>
      </c>
      <c r="G17" s="23" t="s">
        <v>6</v>
      </c>
      <c r="H17" s="24" t="s">
        <v>49</v>
      </c>
      <c r="I17" s="3"/>
    </row>
    <row r="18" spans="1:9" ht="30" customHeight="1">
      <c r="A18" s="31">
        <v>15</v>
      </c>
      <c r="B18" s="41" t="s">
        <v>24</v>
      </c>
      <c r="C18" s="9">
        <v>0.931716382584885</v>
      </c>
      <c r="D18" s="10">
        <v>0.7993</v>
      </c>
      <c r="E18" s="10">
        <v>1.073</v>
      </c>
      <c r="F18" s="11">
        <v>0.5</v>
      </c>
      <c r="G18" s="12" t="s">
        <v>5</v>
      </c>
      <c r="H18" s="13" t="s">
        <v>49</v>
      </c>
      <c r="I18" s="3"/>
    </row>
    <row r="19" spans="1:9" ht="30" customHeight="1">
      <c r="A19" s="31">
        <v>16</v>
      </c>
      <c r="B19" s="41" t="s">
        <v>25</v>
      </c>
      <c r="C19" s="9">
        <v>0.9091232564759465</v>
      </c>
      <c r="D19" s="10">
        <v>0.5289</v>
      </c>
      <c r="E19" s="10">
        <v>1.0451</v>
      </c>
      <c r="F19" s="11">
        <v>1</v>
      </c>
      <c r="G19" s="12" t="s">
        <v>5</v>
      </c>
      <c r="H19" s="13" t="s">
        <v>49</v>
      </c>
      <c r="I19" s="3"/>
    </row>
    <row r="20" spans="1:9" ht="30" customHeight="1">
      <c r="A20" s="31">
        <v>17</v>
      </c>
      <c r="B20" s="41" t="s">
        <v>26</v>
      </c>
      <c r="C20" s="9">
        <v>0.9038337218337218</v>
      </c>
      <c r="D20" s="10">
        <v>0.7062</v>
      </c>
      <c r="E20" s="10">
        <v>1.0015</v>
      </c>
      <c r="F20" s="11">
        <v>1</v>
      </c>
      <c r="G20" s="12" t="s">
        <v>6</v>
      </c>
      <c r="H20" s="13" t="s">
        <v>49</v>
      </c>
      <c r="I20" s="3"/>
    </row>
    <row r="21" spans="1:9" ht="30" customHeight="1">
      <c r="A21" s="31">
        <v>18</v>
      </c>
      <c r="B21" s="41" t="s">
        <v>27</v>
      </c>
      <c r="C21" s="9">
        <v>0.8911609573826837</v>
      </c>
      <c r="D21" s="10">
        <v>0.7725</v>
      </c>
      <c r="E21" s="10">
        <v>1.0543</v>
      </c>
      <c r="F21" s="11">
        <v>0.5</v>
      </c>
      <c r="G21" s="12" t="s">
        <v>5</v>
      </c>
      <c r="H21" s="13" t="s">
        <v>49</v>
      </c>
      <c r="I21" s="3"/>
    </row>
    <row r="22" spans="1:9" ht="30" customHeight="1">
      <c r="A22" s="31">
        <v>19</v>
      </c>
      <c r="B22" s="41" t="s">
        <v>28</v>
      </c>
      <c r="C22" s="9">
        <v>0.8904989078149993</v>
      </c>
      <c r="D22" s="10">
        <v>0.7995</v>
      </c>
      <c r="E22" s="10">
        <v>0.8235</v>
      </c>
      <c r="F22" s="11">
        <v>0.5</v>
      </c>
      <c r="G22" s="12" t="s">
        <v>6</v>
      </c>
      <c r="H22" s="13" t="s">
        <v>49</v>
      </c>
      <c r="I22" s="3"/>
    </row>
    <row r="23" spans="1:9" ht="30" customHeight="1">
      <c r="A23" s="31">
        <v>20</v>
      </c>
      <c r="B23" s="41" t="s">
        <v>29</v>
      </c>
      <c r="C23" s="9">
        <v>0.8904658326522914</v>
      </c>
      <c r="D23" s="10">
        <v>1</v>
      </c>
      <c r="E23" s="10">
        <v>1.2531</v>
      </c>
      <c r="F23" s="11">
        <v>0</v>
      </c>
      <c r="G23" s="12" t="s">
        <v>6</v>
      </c>
      <c r="H23" s="13" t="s">
        <v>49</v>
      </c>
      <c r="I23" s="3"/>
    </row>
    <row r="24" spans="1:9" ht="30" customHeight="1">
      <c r="A24" s="31">
        <v>21</v>
      </c>
      <c r="B24" s="41" t="s">
        <v>31</v>
      </c>
      <c r="C24" s="9">
        <v>0.8720881469550248</v>
      </c>
      <c r="D24" s="10">
        <v>0.9696</v>
      </c>
      <c r="E24" s="10">
        <v>0.8709</v>
      </c>
      <c r="F24" s="11">
        <v>0</v>
      </c>
      <c r="G24" s="12" t="s">
        <v>5</v>
      </c>
      <c r="H24" s="13" t="s">
        <v>49</v>
      </c>
      <c r="I24" s="3"/>
    </row>
    <row r="25" spans="1:9" ht="30" customHeight="1">
      <c r="A25" s="31">
        <v>22</v>
      </c>
      <c r="B25" s="41" t="s">
        <v>32</v>
      </c>
      <c r="C25" s="9">
        <v>0.8597957967307692</v>
      </c>
      <c r="D25" s="10">
        <v>0.528</v>
      </c>
      <c r="E25" s="10">
        <v>1</v>
      </c>
      <c r="F25" s="11">
        <v>0.5</v>
      </c>
      <c r="G25" s="12" t="s">
        <v>6</v>
      </c>
      <c r="H25" s="13" t="s">
        <v>49</v>
      </c>
      <c r="I25" s="3"/>
    </row>
    <row r="26" spans="1:9" ht="30" customHeight="1">
      <c r="A26" s="31">
        <v>23</v>
      </c>
      <c r="B26" s="41" t="s">
        <v>33</v>
      </c>
      <c r="C26" s="9">
        <v>0.8544458276218984</v>
      </c>
      <c r="D26" s="10">
        <v>1</v>
      </c>
      <c r="E26" s="10">
        <v>0.8971</v>
      </c>
      <c r="F26" s="11">
        <v>0.5</v>
      </c>
      <c r="G26" s="12" t="s">
        <v>5</v>
      </c>
      <c r="H26" s="13" t="s">
        <v>49</v>
      </c>
      <c r="I26" s="3"/>
    </row>
    <row r="27" spans="1:9" ht="30" customHeight="1">
      <c r="A27" s="32">
        <v>24</v>
      </c>
      <c r="B27" s="43" t="s">
        <v>48</v>
      </c>
      <c r="C27" s="15">
        <v>0.8459945715725815</v>
      </c>
      <c r="D27" s="16">
        <v>0.7895</v>
      </c>
      <c r="E27" s="16">
        <v>0.8827</v>
      </c>
      <c r="F27" s="17">
        <v>0.5</v>
      </c>
      <c r="G27" s="18" t="s">
        <v>5</v>
      </c>
      <c r="H27" s="28" t="s">
        <v>49</v>
      </c>
      <c r="I27" s="3"/>
    </row>
    <row r="28" spans="1:9" ht="30" customHeight="1">
      <c r="A28" s="47" t="s">
        <v>67</v>
      </c>
      <c r="B28" s="47"/>
      <c r="C28" s="47"/>
      <c r="D28" s="47"/>
      <c r="E28" s="47"/>
      <c r="F28" s="47"/>
      <c r="G28" s="47"/>
      <c r="H28" s="47"/>
      <c r="I28" s="3"/>
    </row>
    <row r="29" spans="1:9" ht="30" customHeight="1">
      <c r="A29" s="30">
        <v>25</v>
      </c>
      <c r="B29" s="35" t="s">
        <v>21</v>
      </c>
      <c r="C29" s="36">
        <v>0.9943722815394741</v>
      </c>
      <c r="D29" s="37">
        <v>0.9842</v>
      </c>
      <c r="E29" s="37">
        <v>1.0372</v>
      </c>
      <c r="F29" s="38">
        <v>0</v>
      </c>
      <c r="G29" s="39" t="s">
        <v>7</v>
      </c>
      <c r="H29" s="40" t="s">
        <v>63</v>
      </c>
      <c r="I29" s="3"/>
    </row>
    <row r="30" spans="1:9" ht="30" customHeight="1">
      <c r="A30" s="31">
        <v>26</v>
      </c>
      <c r="B30" s="41" t="s">
        <v>46</v>
      </c>
      <c r="C30" s="9">
        <v>0.7882548790293107</v>
      </c>
      <c r="D30" s="10">
        <v>0.7525</v>
      </c>
      <c r="E30" s="10">
        <v>0.9997</v>
      </c>
      <c r="F30" s="11">
        <v>0.5</v>
      </c>
      <c r="G30" s="12" t="s">
        <v>5</v>
      </c>
      <c r="H30" s="13" t="s">
        <v>49</v>
      </c>
      <c r="I30" s="3"/>
    </row>
    <row r="31" spans="1:9" ht="30" customHeight="1">
      <c r="A31" s="32">
        <v>27</v>
      </c>
      <c r="B31" s="43" t="s">
        <v>45</v>
      </c>
      <c r="C31" s="15">
        <v>0.7577732992042033</v>
      </c>
      <c r="D31" s="16">
        <v>0.9952</v>
      </c>
      <c r="E31" s="16">
        <v>0.7576</v>
      </c>
      <c r="F31" s="17">
        <v>0.5</v>
      </c>
      <c r="G31" s="18" t="s">
        <v>5</v>
      </c>
      <c r="H31" s="28" t="s">
        <v>49</v>
      </c>
      <c r="I31" s="3"/>
    </row>
    <row r="32" spans="1:9" ht="30" customHeight="1">
      <c r="A32" s="30">
        <v>28</v>
      </c>
      <c r="B32" s="35" t="s">
        <v>43</v>
      </c>
      <c r="C32" s="36">
        <v>0.6869175946163082</v>
      </c>
      <c r="D32" s="37">
        <v>0.6684</v>
      </c>
      <c r="E32" s="37">
        <v>0.7899</v>
      </c>
      <c r="F32" s="38">
        <v>0.5</v>
      </c>
      <c r="G32" s="39" t="s">
        <v>5</v>
      </c>
      <c r="H32" s="40" t="s">
        <v>49</v>
      </c>
      <c r="I32" s="3"/>
    </row>
    <row r="33" spans="1:9" ht="30" customHeight="1">
      <c r="A33" s="31">
        <v>29</v>
      </c>
      <c r="B33" s="41" t="s">
        <v>41</v>
      </c>
      <c r="C33" s="9">
        <v>0.667808993775695</v>
      </c>
      <c r="D33" s="10">
        <v>0.744</v>
      </c>
      <c r="E33" s="10">
        <v>0.6742</v>
      </c>
      <c r="F33" s="11">
        <v>0.5</v>
      </c>
      <c r="G33" s="12" t="s">
        <v>5</v>
      </c>
      <c r="H33" s="13" t="s">
        <v>8</v>
      </c>
      <c r="I33" s="3"/>
    </row>
    <row r="34" spans="1:9" ht="30" customHeight="1">
      <c r="A34" s="31">
        <v>30</v>
      </c>
      <c r="B34" s="41" t="s">
        <v>39</v>
      </c>
      <c r="C34" s="9">
        <v>0.657489021702944</v>
      </c>
      <c r="D34" s="10">
        <v>0.8991</v>
      </c>
      <c r="E34" s="10">
        <v>0.6376</v>
      </c>
      <c r="F34" s="11">
        <v>0.5</v>
      </c>
      <c r="G34" s="12" t="s">
        <v>7</v>
      </c>
      <c r="H34" s="13" t="s">
        <v>62</v>
      </c>
      <c r="I34" s="3"/>
    </row>
    <row r="35" spans="1:9" ht="30" customHeight="1">
      <c r="A35" s="31">
        <v>31</v>
      </c>
      <c r="B35" s="41" t="s">
        <v>38</v>
      </c>
      <c r="C35" s="9">
        <v>0.618178623439036</v>
      </c>
      <c r="D35" s="10">
        <v>0.4473</v>
      </c>
      <c r="E35" s="10">
        <v>1.0849</v>
      </c>
      <c r="F35" s="11">
        <v>0</v>
      </c>
      <c r="G35" s="12" t="s">
        <v>6</v>
      </c>
      <c r="H35" s="13" t="s">
        <v>49</v>
      </c>
      <c r="I35" s="3"/>
    </row>
    <row r="36" spans="1:9" ht="30" customHeight="1">
      <c r="A36" s="31">
        <v>32</v>
      </c>
      <c r="B36" s="41" t="s">
        <v>30</v>
      </c>
      <c r="C36" s="9">
        <v>0.8819925058989533</v>
      </c>
      <c r="D36" s="10">
        <v>0.9693</v>
      </c>
      <c r="E36" s="10">
        <v>0.9081</v>
      </c>
      <c r="F36" s="11">
        <v>0</v>
      </c>
      <c r="G36" s="12" t="s">
        <v>7</v>
      </c>
      <c r="H36" s="14" t="s">
        <v>66</v>
      </c>
      <c r="I36" s="3"/>
    </row>
    <row r="37" spans="1:9" ht="30" customHeight="1">
      <c r="A37" s="31">
        <v>33</v>
      </c>
      <c r="B37" s="41" t="s">
        <v>47</v>
      </c>
      <c r="C37" s="9">
        <v>0.7945554663446645</v>
      </c>
      <c r="D37" s="10">
        <v>0.5591</v>
      </c>
      <c r="E37" s="10">
        <v>0.8878</v>
      </c>
      <c r="F37" s="11">
        <v>0</v>
      </c>
      <c r="G37" s="12" t="s">
        <v>7</v>
      </c>
      <c r="H37" s="13" t="s">
        <v>53</v>
      </c>
      <c r="I37" s="3"/>
    </row>
    <row r="38" spans="1:9" ht="30" customHeight="1">
      <c r="A38" s="31">
        <v>34</v>
      </c>
      <c r="B38" s="41" t="s">
        <v>44</v>
      </c>
      <c r="C38" s="9">
        <v>0.7173776538496115</v>
      </c>
      <c r="D38" s="10">
        <v>0.443</v>
      </c>
      <c r="E38" s="10">
        <v>0.1713</v>
      </c>
      <c r="F38" s="11">
        <v>0</v>
      </c>
      <c r="G38" s="12" t="s">
        <v>7</v>
      </c>
      <c r="H38" s="13" t="s">
        <v>54</v>
      </c>
      <c r="I38" s="3"/>
    </row>
    <row r="39" spans="1:9" ht="30" customHeight="1">
      <c r="A39" s="31">
        <v>35</v>
      </c>
      <c r="B39" s="42" t="s">
        <v>42</v>
      </c>
      <c r="C39" s="9">
        <v>0.6711649700756382</v>
      </c>
      <c r="D39" s="10">
        <v>0.7319</v>
      </c>
      <c r="E39" s="10">
        <v>0.7869</v>
      </c>
      <c r="F39" s="11">
        <v>0</v>
      </c>
      <c r="G39" s="12" t="s">
        <v>7</v>
      </c>
      <c r="H39" s="13" t="s">
        <v>55</v>
      </c>
      <c r="I39" s="3"/>
    </row>
    <row r="40" spans="1:9" ht="30" customHeight="1">
      <c r="A40" s="31">
        <v>36</v>
      </c>
      <c r="B40" s="41" t="s">
        <v>40</v>
      </c>
      <c r="C40" s="9">
        <v>0.6625223042836041</v>
      </c>
      <c r="D40" s="10">
        <v>0.7696</v>
      </c>
      <c r="E40" s="10">
        <v>0.7927</v>
      </c>
      <c r="F40" s="11">
        <v>0.5</v>
      </c>
      <c r="G40" s="12" t="s">
        <v>7</v>
      </c>
      <c r="H40" s="13" t="s">
        <v>56</v>
      </c>
      <c r="I40" s="3"/>
    </row>
    <row r="41" spans="1:9" ht="30" customHeight="1">
      <c r="A41" s="46" t="s">
        <v>65</v>
      </c>
      <c r="B41" s="47"/>
      <c r="C41" s="47"/>
      <c r="D41" s="47"/>
      <c r="E41" s="47"/>
      <c r="F41" s="47"/>
      <c r="G41" s="47"/>
      <c r="H41" s="47"/>
      <c r="I41" s="3"/>
    </row>
    <row r="42" spans="1:9" ht="30" customHeight="1">
      <c r="A42" s="31">
        <v>37</v>
      </c>
      <c r="B42" s="41" t="s">
        <v>37</v>
      </c>
      <c r="C42" s="9">
        <v>0.38637315922814985</v>
      </c>
      <c r="D42" s="10">
        <v>0.6558</v>
      </c>
      <c r="E42" s="10">
        <v>0.3252</v>
      </c>
      <c r="F42" s="11">
        <v>1</v>
      </c>
      <c r="G42" s="12" t="s">
        <v>5</v>
      </c>
      <c r="H42" s="13" t="s">
        <v>60</v>
      </c>
      <c r="I42" s="3"/>
    </row>
    <row r="43" spans="1:9" ht="30" customHeight="1">
      <c r="A43" s="31">
        <v>38</v>
      </c>
      <c r="B43" s="41" t="s">
        <v>36</v>
      </c>
      <c r="C43" s="9">
        <v>0.29351293272664764</v>
      </c>
      <c r="D43" s="10">
        <v>1</v>
      </c>
      <c r="E43" s="10">
        <v>0.2867</v>
      </c>
      <c r="F43" s="11">
        <v>0</v>
      </c>
      <c r="G43" s="12" t="s">
        <v>5</v>
      </c>
      <c r="H43" s="13" t="s">
        <v>57</v>
      </c>
      <c r="I43" s="3"/>
    </row>
    <row r="44" spans="1:9" ht="30" customHeight="1">
      <c r="A44" s="31">
        <v>39</v>
      </c>
      <c r="B44" s="41" t="s">
        <v>35</v>
      </c>
      <c r="C44" s="9">
        <v>0.21779535707708095</v>
      </c>
      <c r="D44" s="10">
        <v>0.5342</v>
      </c>
      <c r="E44" s="10">
        <v>0.1505</v>
      </c>
      <c r="F44" s="11">
        <v>0</v>
      </c>
      <c r="G44" s="12" t="s">
        <v>7</v>
      </c>
      <c r="H44" s="13" t="s">
        <v>58</v>
      </c>
      <c r="I44" s="3"/>
    </row>
    <row r="45" spans="1:9" ht="30" customHeight="1">
      <c r="A45" s="32">
        <v>40</v>
      </c>
      <c r="B45" s="43" t="s">
        <v>34</v>
      </c>
      <c r="C45" s="15">
        <v>0.16735766423357665</v>
      </c>
      <c r="D45" s="16">
        <v>0.768</v>
      </c>
      <c r="E45" s="16">
        <v>0.1028</v>
      </c>
      <c r="F45" s="17">
        <v>0</v>
      </c>
      <c r="G45" s="18" t="s">
        <v>7</v>
      </c>
      <c r="H45" s="19" t="s">
        <v>59</v>
      </c>
      <c r="I45" s="3"/>
    </row>
    <row r="46" ht="18" customHeight="1"/>
    <row r="47" ht="22.5" customHeight="1">
      <c r="B47" s="5"/>
    </row>
    <row r="55" spans="1:9" s="2" customFormat="1" ht="15">
      <c r="A55" s="34"/>
      <c r="B55"/>
      <c r="C55" s="6"/>
      <c r="D55" s="6"/>
      <c r="E55" s="6"/>
      <c r="F55" s="8"/>
      <c r="H55" s="4"/>
      <c r="I55"/>
    </row>
  </sheetData>
  <sheetProtection/>
  <mergeCells count="4">
    <mergeCell ref="A1:H1"/>
    <mergeCell ref="A41:H41"/>
    <mergeCell ref="A3:H3"/>
    <mergeCell ref="A28:H28"/>
  </mergeCells>
  <printOptions/>
  <pageMargins left="0.52" right="0.49" top="0.69" bottom="0.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51"/>
  <sheetViews>
    <sheetView zoomScale="115" zoomScaleNormal="115" workbookViewId="0" topLeftCell="A1">
      <pane xSplit="2" ySplit="2" topLeftCell="F3" activePane="bottomRight" state="frozen"/>
      <selection pane="topLeft" activeCell="A1" sqref="A1"/>
      <selection pane="topRight" activeCell="C1" sqref="C1"/>
      <selection pane="bottomLeft" activeCell="A4" sqref="A4"/>
      <selection pane="bottomRight" activeCell="H8" sqref="H8"/>
    </sheetView>
  </sheetViews>
  <sheetFormatPr defaultColWidth="9.00390625" defaultRowHeight="13.5"/>
  <cols>
    <col min="1" max="1" width="4.25390625" style="48" customWidth="1"/>
    <col min="2" max="2" width="30.125" style="0" customWidth="1"/>
    <col min="3" max="3" width="9.625" style="6" customWidth="1"/>
    <col min="4" max="4" width="9.75390625" style="2" hidden="1" customWidth="1"/>
    <col min="5" max="5" width="40.50390625" style="4" customWidth="1"/>
    <col min="6" max="6" width="12.75390625" style="74" customWidth="1"/>
    <col min="7" max="7" width="12.50390625" style="74" customWidth="1"/>
    <col min="8" max="9" width="14.375" style="74" customWidth="1"/>
    <col min="10" max="10" width="7.25390625" style="0" customWidth="1"/>
  </cols>
  <sheetData>
    <row r="1" spans="1:9" ht="47.25" customHeight="1">
      <c r="A1" s="49" t="s">
        <v>68</v>
      </c>
      <c r="B1" s="49"/>
      <c r="C1" s="49"/>
      <c r="D1" s="49"/>
      <c r="E1" s="49"/>
      <c r="F1" s="62"/>
      <c r="G1" s="62"/>
      <c r="H1" s="62"/>
      <c r="I1" s="62"/>
    </row>
    <row r="2" spans="1:10" ht="32.25" customHeight="1">
      <c r="A2" s="50" t="s">
        <v>69</v>
      </c>
      <c r="B2" s="51" t="s">
        <v>0</v>
      </c>
      <c r="C2" s="52" t="s">
        <v>70</v>
      </c>
      <c r="D2" s="52" t="s">
        <v>71</v>
      </c>
      <c r="E2" s="53" t="s">
        <v>72</v>
      </c>
      <c r="F2" s="54" t="s">
        <v>129</v>
      </c>
      <c r="G2" s="54" t="s">
        <v>128</v>
      </c>
      <c r="H2" s="54" t="s">
        <v>130</v>
      </c>
      <c r="I2" s="54" t="s">
        <v>131</v>
      </c>
      <c r="J2" s="54" t="s">
        <v>127</v>
      </c>
    </row>
    <row r="3" spans="1:10" s="69" customFormat="1" ht="30" customHeight="1">
      <c r="A3" s="63">
        <v>1</v>
      </c>
      <c r="B3" s="64" t="s">
        <v>73</v>
      </c>
      <c r="C3" s="65">
        <v>1.5684448271477087</v>
      </c>
      <c r="D3" s="66" t="s">
        <v>74</v>
      </c>
      <c r="E3" s="67" t="s">
        <v>75</v>
      </c>
      <c r="F3" s="82">
        <f>G3</f>
        <v>8000</v>
      </c>
      <c r="G3" s="82">
        <v>8000</v>
      </c>
      <c r="H3" s="82">
        <f>F3-G3</f>
        <v>0</v>
      </c>
      <c r="I3" s="82">
        <v>2000</v>
      </c>
      <c r="J3" s="68"/>
    </row>
    <row r="4" spans="1:10" s="69" customFormat="1" ht="30" customHeight="1">
      <c r="A4" s="63">
        <v>2</v>
      </c>
      <c r="B4" s="64" t="s">
        <v>76</v>
      </c>
      <c r="C4" s="65">
        <v>1.4169333333333334</v>
      </c>
      <c r="D4" s="66" t="s">
        <v>74</v>
      </c>
      <c r="E4" s="67" t="s">
        <v>75</v>
      </c>
      <c r="F4" s="82">
        <f>G4</f>
        <v>25000</v>
      </c>
      <c r="G4" s="82">
        <v>25000</v>
      </c>
      <c r="H4" s="82">
        <f aca="true" t="shared" si="0" ref="H4:H41">F4-G4</f>
        <v>0</v>
      </c>
      <c r="I4" s="82">
        <v>20000</v>
      </c>
      <c r="J4" s="68"/>
    </row>
    <row r="5" spans="1:10" s="81" customFormat="1" ht="30" customHeight="1">
      <c r="A5" s="75">
        <v>3</v>
      </c>
      <c r="B5" s="76" t="s">
        <v>77</v>
      </c>
      <c r="C5" s="77">
        <v>1.2701993689763473</v>
      </c>
      <c r="D5" s="78" t="s">
        <v>74</v>
      </c>
      <c r="E5" s="79" t="s">
        <v>75</v>
      </c>
      <c r="F5" s="83">
        <f>G5*2</f>
        <v>3000</v>
      </c>
      <c r="G5" s="83">
        <v>1500</v>
      </c>
      <c r="H5" s="82">
        <f t="shared" si="0"/>
        <v>1500</v>
      </c>
      <c r="I5" s="82">
        <v>2000</v>
      </c>
      <c r="J5" s="80"/>
    </row>
    <row r="6" spans="1:10" s="69" customFormat="1" ht="30" customHeight="1">
      <c r="A6" s="63">
        <v>4</v>
      </c>
      <c r="B6" s="64" t="s">
        <v>78</v>
      </c>
      <c r="C6" s="65">
        <v>1.155958774892279</v>
      </c>
      <c r="D6" s="66" t="s">
        <v>74</v>
      </c>
      <c r="E6" s="67" t="s">
        <v>75</v>
      </c>
      <c r="F6" s="82">
        <f>G6</f>
        <v>10000</v>
      </c>
      <c r="G6" s="82">
        <v>10000</v>
      </c>
      <c r="H6" s="82">
        <f t="shared" si="0"/>
        <v>0</v>
      </c>
      <c r="I6" s="82">
        <v>10000</v>
      </c>
      <c r="J6" s="68"/>
    </row>
    <row r="7" spans="1:10" s="69" customFormat="1" ht="30" customHeight="1">
      <c r="A7" s="63">
        <v>5</v>
      </c>
      <c r="B7" s="64" t="s">
        <v>79</v>
      </c>
      <c r="C7" s="65">
        <v>1.1293370243268814</v>
      </c>
      <c r="D7" s="66" t="s">
        <v>74</v>
      </c>
      <c r="E7" s="67" t="s">
        <v>75</v>
      </c>
      <c r="F7" s="82">
        <f>G7</f>
        <v>5000</v>
      </c>
      <c r="G7" s="82">
        <v>5000</v>
      </c>
      <c r="H7" s="82">
        <f t="shared" si="0"/>
        <v>0</v>
      </c>
      <c r="I7" s="82">
        <v>7000</v>
      </c>
      <c r="J7" s="68"/>
    </row>
    <row r="8" spans="1:10" s="81" customFormat="1" ht="30" customHeight="1">
      <c r="A8" s="75">
        <v>6</v>
      </c>
      <c r="B8" s="76" t="s">
        <v>80</v>
      </c>
      <c r="C8" s="77">
        <v>1.1097112466341326</v>
      </c>
      <c r="D8" s="78" t="s">
        <v>74</v>
      </c>
      <c r="E8" s="79" t="s">
        <v>75</v>
      </c>
      <c r="F8" s="83">
        <f>G8*2</f>
        <v>10000</v>
      </c>
      <c r="G8" s="83">
        <v>5000</v>
      </c>
      <c r="H8" s="82">
        <f t="shared" si="0"/>
        <v>5000</v>
      </c>
      <c r="I8" s="82">
        <v>5000</v>
      </c>
      <c r="J8" s="80"/>
    </row>
    <row r="9" spans="1:10" s="69" customFormat="1" ht="30" customHeight="1">
      <c r="A9" s="63">
        <v>7</v>
      </c>
      <c r="B9" s="64" t="s">
        <v>81</v>
      </c>
      <c r="C9" s="65">
        <v>1.08910149820414</v>
      </c>
      <c r="D9" s="66" t="s">
        <v>74</v>
      </c>
      <c r="E9" s="67" t="s">
        <v>75</v>
      </c>
      <c r="F9" s="82">
        <f>G9</f>
        <v>10000</v>
      </c>
      <c r="G9" s="82">
        <v>10000</v>
      </c>
      <c r="H9" s="82">
        <f t="shared" si="0"/>
        <v>0</v>
      </c>
      <c r="I9" s="82">
        <v>10000</v>
      </c>
      <c r="J9" s="68"/>
    </row>
    <row r="10" spans="1:10" s="69" customFormat="1" ht="30" customHeight="1">
      <c r="A10" s="63">
        <v>8</v>
      </c>
      <c r="B10" s="64" t="s">
        <v>82</v>
      </c>
      <c r="C10" s="65">
        <v>1.0443245727082584</v>
      </c>
      <c r="D10" s="66" t="s">
        <v>83</v>
      </c>
      <c r="E10" s="67" t="s">
        <v>75</v>
      </c>
      <c r="F10" s="82">
        <f>G10</f>
        <v>9000</v>
      </c>
      <c r="G10" s="82">
        <v>9000</v>
      </c>
      <c r="H10" s="82">
        <f t="shared" si="0"/>
        <v>0</v>
      </c>
      <c r="I10" s="82">
        <v>10000</v>
      </c>
      <c r="J10" s="68"/>
    </row>
    <row r="11" spans="1:10" s="69" customFormat="1" ht="30" customHeight="1">
      <c r="A11" s="63">
        <v>9</v>
      </c>
      <c r="B11" s="64" t="s">
        <v>84</v>
      </c>
      <c r="C11" s="65">
        <v>1.0301521717222615</v>
      </c>
      <c r="D11" s="66" t="s">
        <v>74</v>
      </c>
      <c r="E11" s="67" t="s">
        <v>75</v>
      </c>
      <c r="F11" s="82">
        <f>G11</f>
        <v>10000</v>
      </c>
      <c r="G11" s="82">
        <v>10000</v>
      </c>
      <c r="H11" s="82">
        <f t="shared" si="0"/>
        <v>0</v>
      </c>
      <c r="I11" s="82">
        <v>10000</v>
      </c>
      <c r="J11" s="68"/>
    </row>
    <row r="12" spans="1:10" s="81" customFormat="1" ht="30" customHeight="1">
      <c r="A12" s="75">
        <v>10</v>
      </c>
      <c r="B12" s="76" t="s">
        <v>85</v>
      </c>
      <c r="C12" s="77">
        <v>1.029992903617445</v>
      </c>
      <c r="D12" s="78" t="s">
        <v>74</v>
      </c>
      <c r="E12" s="79" t="s">
        <v>75</v>
      </c>
      <c r="F12" s="83">
        <f>G12*2</f>
        <v>10000</v>
      </c>
      <c r="G12" s="83">
        <v>5000</v>
      </c>
      <c r="H12" s="82">
        <f t="shared" si="0"/>
        <v>5000</v>
      </c>
      <c r="I12" s="82">
        <v>9000</v>
      </c>
      <c r="J12" s="80"/>
    </row>
    <row r="13" spans="1:10" s="81" customFormat="1" ht="30" customHeight="1">
      <c r="A13" s="75">
        <v>11</v>
      </c>
      <c r="B13" s="76" t="s">
        <v>86</v>
      </c>
      <c r="C13" s="77">
        <v>1.0257909509413559</v>
      </c>
      <c r="D13" s="78" t="s">
        <v>74</v>
      </c>
      <c r="E13" s="79" t="s">
        <v>75</v>
      </c>
      <c r="F13" s="83">
        <f>G13*2</f>
        <v>21000</v>
      </c>
      <c r="G13" s="83">
        <v>10500</v>
      </c>
      <c r="H13" s="82">
        <f t="shared" si="0"/>
        <v>10500</v>
      </c>
      <c r="I13" s="82">
        <v>10000</v>
      </c>
      <c r="J13" s="80"/>
    </row>
    <row r="14" spans="1:10" s="69" customFormat="1" ht="30" customHeight="1">
      <c r="A14" s="63">
        <v>12</v>
      </c>
      <c r="B14" s="64" t="s">
        <v>87</v>
      </c>
      <c r="C14" s="65">
        <v>1.0168839846743294</v>
      </c>
      <c r="D14" s="66" t="s">
        <v>83</v>
      </c>
      <c r="E14" s="67" t="s">
        <v>75</v>
      </c>
      <c r="F14" s="82">
        <f>G14</f>
        <v>10000</v>
      </c>
      <c r="G14" s="82">
        <v>10000</v>
      </c>
      <c r="H14" s="82">
        <f t="shared" si="0"/>
        <v>0</v>
      </c>
      <c r="I14" s="82">
        <v>10000</v>
      </c>
      <c r="J14" s="68"/>
    </row>
    <row r="15" spans="1:10" s="69" customFormat="1" ht="30" customHeight="1">
      <c r="A15" s="63">
        <v>13</v>
      </c>
      <c r="B15" s="64" t="s">
        <v>88</v>
      </c>
      <c r="C15" s="65">
        <v>0.9637631229341195</v>
      </c>
      <c r="D15" s="66" t="s">
        <v>74</v>
      </c>
      <c r="E15" s="67" t="s">
        <v>75</v>
      </c>
      <c r="F15" s="82">
        <f>G15</f>
        <v>15000</v>
      </c>
      <c r="G15" s="82">
        <v>15000</v>
      </c>
      <c r="H15" s="82">
        <f t="shared" si="0"/>
        <v>0</v>
      </c>
      <c r="I15" s="82">
        <v>10000</v>
      </c>
      <c r="J15" s="68"/>
    </row>
    <row r="16" spans="1:10" s="69" customFormat="1" ht="30" customHeight="1">
      <c r="A16" s="63">
        <v>14</v>
      </c>
      <c r="B16" s="64" t="s">
        <v>89</v>
      </c>
      <c r="C16" s="65">
        <v>0.9370459912862903</v>
      </c>
      <c r="D16" s="66" t="s">
        <v>74</v>
      </c>
      <c r="E16" s="67" t="s">
        <v>75</v>
      </c>
      <c r="F16" s="82">
        <f>G16</f>
        <v>10000</v>
      </c>
      <c r="G16" s="82">
        <v>10000</v>
      </c>
      <c r="H16" s="82">
        <f t="shared" si="0"/>
        <v>0</v>
      </c>
      <c r="I16" s="82">
        <v>10000</v>
      </c>
      <c r="J16" s="68"/>
    </row>
    <row r="17" spans="1:10" s="81" customFormat="1" ht="30" customHeight="1">
      <c r="A17" s="75">
        <v>15</v>
      </c>
      <c r="B17" s="76" t="s">
        <v>90</v>
      </c>
      <c r="C17" s="77">
        <v>0.931716382584885</v>
      </c>
      <c r="D17" s="78" t="s">
        <v>83</v>
      </c>
      <c r="E17" s="79" t="s">
        <v>75</v>
      </c>
      <c r="F17" s="83">
        <f>G17*2</f>
        <v>15000</v>
      </c>
      <c r="G17" s="83">
        <v>7500</v>
      </c>
      <c r="H17" s="82">
        <f t="shared" si="0"/>
        <v>7500</v>
      </c>
      <c r="I17" s="82">
        <v>10000</v>
      </c>
      <c r="J17" s="80"/>
    </row>
    <row r="18" spans="1:10" s="69" customFormat="1" ht="30" customHeight="1">
      <c r="A18" s="63">
        <v>16</v>
      </c>
      <c r="B18" s="64" t="s">
        <v>91</v>
      </c>
      <c r="C18" s="65">
        <v>0.9091232564759465</v>
      </c>
      <c r="D18" s="66" t="s">
        <v>83</v>
      </c>
      <c r="E18" s="67" t="s">
        <v>75</v>
      </c>
      <c r="F18" s="82">
        <f>G18</f>
        <v>2000</v>
      </c>
      <c r="G18" s="82">
        <v>2000</v>
      </c>
      <c r="H18" s="82">
        <f t="shared" si="0"/>
        <v>0</v>
      </c>
      <c r="I18" s="82">
        <v>6000</v>
      </c>
      <c r="J18" s="68"/>
    </row>
    <row r="19" spans="1:10" s="69" customFormat="1" ht="30" customHeight="1">
      <c r="A19" s="63">
        <v>17</v>
      </c>
      <c r="B19" s="64" t="s">
        <v>92</v>
      </c>
      <c r="C19" s="65">
        <v>0.9038337218337218</v>
      </c>
      <c r="D19" s="66" t="s">
        <v>74</v>
      </c>
      <c r="E19" s="67" t="s">
        <v>75</v>
      </c>
      <c r="F19" s="82">
        <f>G19</f>
        <v>5000</v>
      </c>
      <c r="G19" s="82">
        <v>5000</v>
      </c>
      <c r="H19" s="82">
        <f t="shared" si="0"/>
        <v>0</v>
      </c>
      <c r="I19" s="82">
        <v>5000</v>
      </c>
      <c r="J19" s="68"/>
    </row>
    <row r="20" spans="1:10" s="81" customFormat="1" ht="30" customHeight="1">
      <c r="A20" s="75">
        <v>18</v>
      </c>
      <c r="B20" s="76" t="s">
        <v>93</v>
      </c>
      <c r="C20" s="77">
        <v>0.8911609573826837</v>
      </c>
      <c r="D20" s="78" t="s">
        <v>83</v>
      </c>
      <c r="E20" s="79" t="s">
        <v>75</v>
      </c>
      <c r="F20" s="83">
        <f>G20*2</f>
        <v>10000</v>
      </c>
      <c r="G20" s="83">
        <v>5000</v>
      </c>
      <c r="H20" s="82">
        <f t="shared" si="0"/>
        <v>5000</v>
      </c>
      <c r="I20" s="82">
        <v>10000</v>
      </c>
      <c r="J20" s="80"/>
    </row>
    <row r="21" spans="1:10" s="81" customFormat="1" ht="30" customHeight="1">
      <c r="A21" s="75">
        <v>19</v>
      </c>
      <c r="B21" s="76" t="s">
        <v>94</v>
      </c>
      <c r="C21" s="77">
        <v>0.8904989078149993</v>
      </c>
      <c r="D21" s="78" t="s">
        <v>74</v>
      </c>
      <c r="E21" s="79" t="s">
        <v>75</v>
      </c>
      <c r="F21" s="83">
        <f>G21*2</f>
        <v>10000</v>
      </c>
      <c r="G21" s="83">
        <v>5000</v>
      </c>
      <c r="H21" s="82">
        <f t="shared" si="0"/>
        <v>5000</v>
      </c>
      <c r="I21" s="82">
        <v>10000</v>
      </c>
      <c r="J21" s="80"/>
    </row>
    <row r="22" spans="1:10" ht="30" customHeight="1">
      <c r="A22" s="55">
        <v>20</v>
      </c>
      <c r="B22" s="56" t="s">
        <v>95</v>
      </c>
      <c r="C22" s="57">
        <v>0.8904658326522914</v>
      </c>
      <c r="D22" s="58" t="s">
        <v>74</v>
      </c>
      <c r="E22" s="59" t="s">
        <v>75</v>
      </c>
      <c r="F22" s="73">
        <v>13000</v>
      </c>
      <c r="G22" s="73"/>
      <c r="H22" s="82">
        <f t="shared" si="0"/>
        <v>13000</v>
      </c>
      <c r="I22" s="82">
        <v>12000</v>
      </c>
      <c r="J22" s="60"/>
    </row>
    <row r="23" spans="1:10" ht="30" customHeight="1">
      <c r="A23" s="55">
        <v>21</v>
      </c>
      <c r="B23" s="56" t="s">
        <v>96</v>
      </c>
      <c r="C23" s="57">
        <v>0.8720881469550248</v>
      </c>
      <c r="D23" s="58" t="s">
        <v>83</v>
      </c>
      <c r="E23" s="59" t="s">
        <v>75</v>
      </c>
      <c r="F23" s="73">
        <v>10000</v>
      </c>
      <c r="G23" s="73"/>
      <c r="H23" s="82">
        <f t="shared" si="0"/>
        <v>10000</v>
      </c>
      <c r="I23" s="82">
        <v>9000</v>
      </c>
      <c r="J23" s="60"/>
    </row>
    <row r="24" spans="1:10" s="81" customFormat="1" ht="30" customHeight="1">
      <c r="A24" s="75">
        <v>22</v>
      </c>
      <c r="B24" s="76" t="s">
        <v>97</v>
      </c>
      <c r="C24" s="77">
        <v>0.8597957967307692</v>
      </c>
      <c r="D24" s="78" t="s">
        <v>74</v>
      </c>
      <c r="E24" s="79" t="s">
        <v>75</v>
      </c>
      <c r="F24" s="83">
        <f>G24*2</f>
        <v>10000</v>
      </c>
      <c r="G24" s="83">
        <v>5000</v>
      </c>
      <c r="H24" s="82">
        <f t="shared" si="0"/>
        <v>5000</v>
      </c>
      <c r="I24" s="82">
        <v>10000</v>
      </c>
      <c r="J24" s="80"/>
    </row>
    <row r="25" spans="1:10" s="81" customFormat="1" ht="30" customHeight="1">
      <c r="A25" s="75">
        <v>23</v>
      </c>
      <c r="B25" s="76" t="s">
        <v>98</v>
      </c>
      <c r="C25" s="77">
        <v>0.8544458276218984</v>
      </c>
      <c r="D25" s="78" t="s">
        <v>83</v>
      </c>
      <c r="E25" s="79" t="s">
        <v>75</v>
      </c>
      <c r="F25" s="83">
        <f>G25*2</f>
        <v>10000</v>
      </c>
      <c r="G25" s="83">
        <v>5000</v>
      </c>
      <c r="H25" s="82">
        <f t="shared" si="0"/>
        <v>5000</v>
      </c>
      <c r="I25" s="82">
        <v>10000</v>
      </c>
      <c r="J25" s="80"/>
    </row>
    <row r="26" spans="1:10" s="81" customFormat="1" ht="30" customHeight="1">
      <c r="A26" s="75">
        <v>24</v>
      </c>
      <c r="B26" s="76" t="s">
        <v>99</v>
      </c>
      <c r="C26" s="77">
        <v>0.8459945715725815</v>
      </c>
      <c r="D26" s="78" t="s">
        <v>83</v>
      </c>
      <c r="E26" s="79" t="s">
        <v>75</v>
      </c>
      <c r="F26" s="83">
        <f>G26*2</f>
        <v>10000</v>
      </c>
      <c r="G26" s="83">
        <v>5000</v>
      </c>
      <c r="H26" s="82">
        <f t="shared" si="0"/>
        <v>5000</v>
      </c>
      <c r="I26" s="82">
        <v>10000</v>
      </c>
      <c r="J26" s="80"/>
    </row>
    <row r="27" spans="1:10" ht="30" customHeight="1">
      <c r="A27" s="55">
        <v>25</v>
      </c>
      <c r="B27" s="56" t="s">
        <v>100</v>
      </c>
      <c r="C27" s="57">
        <v>0.9943722815394741</v>
      </c>
      <c r="D27" s="58" t="s">
        <v>101</v>
      </c>
      <c r="E27" s="59" t="s">
        <v>102</v>
      </c>
      <c r="F27" s="73">
        <v>10000</v>
      </c>
      <c r="G27" s="73"/>
      <c r="H27" s="82">
        <f t="shared" si="0"/>
        <v>10000</v>
      </c>
      <c r="I27" s="82">
        <v>9000</v>
      </c>
      <c r="J27" s="60"/>
    </row>
    <row r="28" spans="1:10" s="81" customFormat="1" ht="30" customHeight="1">
      <c r="A28" s="75">
        <v>26</v>
      </c>
      <c r="B28" s="76" t="s">
        <v>103</v>
      </c>
      <c r="C28" s="77">
        <v>0.7882548790293107</v>
      </c>
      <c r="D28" s="78" t="s">
        <v>83</v>
      </c>
      <c r="E28" s="79" t="s">
        <v>75</v>
      </c>
      <c r="F28" s="83">
        <f>G28*2</f>
        <v>24000</v>
      </c>
      <c r="G28" s="83">
        <v>12000</v>
      </c>
      <c r="H28" s="82">
        <f t="shared" si="0"/>
        <v>12000</v>
      </c>
      <c r="I28" s="82">
        <v>20000</v>
      </c>
      <c r="J28" s="80"/>
    </row>
    <row r="29" spans="1:10" s="81" customFormat="1" ht="30" customHeight="1">
      <c r="A29" s="75">
        <v>27</v>
      </c>
      <c r="B29" s="76" t="s">
        <v>104</v>
      </c>
      <c r="C29" s="77">
        <v>0.7577732992042033</v>
      </c>
      <c r="D29" s="78" t="s">
        <v>83</v>
      </c>
      <c r="E29" s="79" t="s">
        <v>75</v>
      </c>
      <c r="F29" s="83">
        <f>G29*2</f>
        <v>10000</v>
      </c>
      <c r="G29" s="83">
        <v>5000</v>
      </c>
      <c r="H29" s="82">
        <f t="shared" si="0"/>
        <v>5000</v>
      </c>
      <c r="I29" s="82">
        <v>10000</v>
      </c>
      <c r="J29" s="80"/>
    </row>
    <row r="30" spans="1:10" ht="30" customHeight="1">
      <c r="A30" s="55">
        <v>28</v>
      </c>
      <c r="B30" s="56" t="s">
        <v>105</v>
      </c>
      <c r="C30" s="57">
        <v>0.6869175946163082</v>
      </c>
      <c r="D30" s="58" t="s">
        <v>83</v>
      </c>
      <c r="E30" s="59" t="s">
        <v>75</v>
      </c>
      <c r="F30" s="83">
        <f>G30*2</f>
        <v>10000</v>
      </c>
      <c r="G30" s="73">
        <v>5000</v>
      </c>
      <c r="H30" s="82">
        <f t="shared" si="0"/>
        <v>5000</v>
      </c>
      <c r="I30" s="82">
        <v>10000</v>
      </c>
      <c r="J30" s="60"/>
    </row>
    <row r="31" spans="1:10" ht="30" customHeight="1">
      <c r="A31" s="55">
        <v>29</v>
      </c>
      <c r="B31" s="56" t="s">
        <v>106</v>
      </c>
      <c r="C31" s="57">
        <v>0.667808993775695</v>
      </c>
      <c r="D31" s="58" t="s">
        <v>83</v>
      </c>
      <c r="E31" s="59" t="s">
        <v>107</v>
      </c>
      <c r="F31" s="83">
        <f>G31*2</f>
        <v>25000</v>
      </c>
      <c r="G31" s="73">
        <v>12500</v>
      </c>
      <c r="H31" s="82">
        <f t="shared" si="0"/>
        <v>12500</v>
      </c>
      <c r="I31" s="82">
        <v>25000</v>
      </c>
      <c r="J31" s="60"/>
    </row>
    <row r="32" spans="1:10" ht="30" customHeight="1">
      <c r="A32" s="55">
        <v>30</v>
      </c>
      <c r="B32" s="56" t="s">
        <v>108</v>
      </c>
      <c r="C32" s="57">
        <v>0.657489021702944</v>
      </c>
      <c r="D32" s="58" t="s">
        <v>101</v>
      </c>
      <c r="E32" s="59" t="s">
        <v>109</v>
      </c>
      <c r="F32" s="83">
        <f>G32*2</f>
        <v>12000</v>
      </c>
      <c r="G32" s="73">
        <v>6000</v>
      </c>
      <c r="H32" s="82">
        <f t="shared" si="0"/>
        <v>6000</v>
      </c>
      <c r="I32" s="82">
        <v>14000</v>
      </c>
      <c r="J32" s="60"/>
    </row>
    <row r="33" spans="1:10" ht="30" customHeight="1">
      <c r="A33" s="55">
        <v>31</v>
      </c>
      <c r="B33" s="56" t="s">
        <v>110</v>
      </c>
      <c r="C33" s="57">
        <v>0.618178623439036</v>
      </c>
      <c r="D33" s="58" t="s">
        <v>74</v>
      </c>
      <c r="E33" s="59" t="s">
        <v>75</v>
      </c>
      <c r="F33" s="73">
        <v>10000</v>
      </c>
      <c r="G33" s="73"/>
      <c r="H33" s="82">
        <f t="shared" si="0"/>
        <v>10000</v>
      </c>
      <c r="I33" s="82">
        <v>10000</v>
      </c>
      <c r="J33" s="60"/>
    </row>
    <row r="34" spans="1:10" ht="30" customHeight="1">
      <c r="A34" s="55">
        <v>32</v>
      </c>
      <c r="B34" s="56" t="s">
        <v>111</v>
      </c>
      <c r="C34" s="57">
        <v>0.8819925058989533</v>
      </c>
      <c r="D34" s="58" t="s">
        <v>101</v>
      </c>
      <c r="E34" s="59" t="s">
        <v>112</v>
      </c>
      <c r="F34" s="73">
        <v>10000</v>
      </c>
      <c r="G34" s="73"/>
      <c r="H34" s="82">
        <f t="shared" si="0"/>
        <v>10000</v>
      </c>
      <c r="I34" s="82">
        <v>10000</v>
      </c>
      <c r="J34" s="60"/>
    </row>
    <row r="35" spans="1:10" ht="30" customHeight="1">
      <c r="A35" s="55">
        <v>33</v>
      </c>
      <c r="B35" s="56" t="s">
        <v>113</v>
      </c>
      <c r="C35" s="57">
        <v>0.7945554663446645</v>
      </c>
      <c r="D35" s="58" t="s">
        <v>101</v>
      </c>
      <c r="E35" s="59" t="s">
        <v>114</v>
      </c>
      <c r="F35" s="73">
        <v>5000</v>
      </c>
      <c r="G35" s="73"/>
      <c r="H35" s="82">
        <f t="shared" si="0"/>
        <v>5000</v>
      </c>
      <c r="I35" s="82">
        <v>4000</v>
      </c>
      <c r="J35" s="60"/>
    </row>
    <row r="36" spans="1:10" ht="30" customHeight="1">
      <c r="A36" s="55">
        <v>34</v>
      </c>
      <c r="B36" s="56" t="s">
        <v>115</v>
      </c>
      <c r="C36" s="57">
        <v>0.7173776538496115</v>
      </c>
      <c r="D36" s="58" t="s">
        <v>101</v>
      </c>
      <c r="E36" s="59" t="s">
        <v>116</v>
      </c>
      <c r="F36" s="73">
        <v>10000</v>
      </c>
      <c r="G36" s="73"/>
      <c r="H36" s="82">
        <f t="shared" si="0"/>
        <v>10000</v>
      </c>
      <c r="I36" s="82">
        <v>10000</v>
      </c>
      <c r="J36" s="60"/>
    </row>
    <row r="37" spans="1:10" ht="30" customHeight="1">
      <c r="A37" s="55">
        <v>35</v>
      </c>
      <c r="B37" s="61" t="s">
        <v>117</v>
      </c>
      <c r="C37" s="57">
        <v>0.6711649700756382</v>
      </c>
      <c r="D37" s="58" t="s">
        <v>101</v>
      </c>
      <c r="E37" s="59" t="s">
        <v>118</v>
      </c>
      <c r="F37" s="73">
        <v>9000</v>
      </c>
      <c r="G37" s="73"/>
      <c r="H37" s="82">
        <f t="shared" si="0"/>
        <v>9000</v>
      </c>
      <c r="I37" s="82">
        <v>5000</v>
      </c>
      <c r="J37" s="60"/>
    </row>
    <row r="38" spans="1:10" s="81" customFormat="1" ht="30" customHeight="1">
      <c r="A38" s="75">
        <v>36</v>
      </c>
      <c r="B38" s="76" t="s">
        <v>119</v>
      </c>
      <c r="C38" s="77">
        <v>0.6625223042836041</v>
      </c>
      <c r="D38" s="78" t="s">
        <v>101</v>
      </c>
      <c r="E38" s="79" t="s">
        <v>120</v>
      </c>
      <c r="F38" s="83">
        <f>G38*2</f>
        <v>3000</v>
      </c>
      <c r="G38" s="83">
        <v>1500</v>
      </c>
      <c r="H38" s="82">
        <f t="shared" si="0"/>
        <v>1500</v>
      </c>
      <c r="I38" s="82">
        <v>3000</v>
      </c>
      <c r="J38" s="80"/>
    </row>
    <row r="39" spans="1:10" s="69" customFormat="1" ht="30" customHeight="1">
      <c r="A39" s="63">
        <v>37</v>
      </c>
      <c r="B39" s="64" t="s">
        <v>121</v>
      </c>
      <c r="C39" s="65">
        <v>0.38637315922814985</v>
      </c>
      <c r="D39" s="66" t="s">
        <v>83</v>
      </c>
      <c r="E39" s="67" t="s">
        <v>122</v>
      </c>
      <c r="F39" s="82">
        <f>G39</f>
        <v>10000</v>
      </c>
      <c r="G39" s="82">
        <v>10000</v>
      </c>
      <c r="H39" s="82">
        <f t="shared" si="0"/>
        <v>0</v>
      </c>
      <c r="I39" s="82">
        <v>4000</v>
      </c>
      <c r="J39" s="68"/>
    </row>
    <row r="40" spans="1:10" ht="30" customHeight="1">
      <c r="A40" s="55">
        <v>38</v>
      </c>
      <c r="B40" s="56" t="s">
        <v>123</v>
      </c>
      <c r="C40" s="57">
        <v>0.29351293272664764</v>
      </c>
      <c r="D40" s="58" t="s">
        <v>83</v>
      </c>
      <c r="E40" s="59" t="s">
        <v>124</v>
      </c>
      <c r="F40" s="73">
        <v>25000</v>
      </c>
      <c r="G40" s="73"/>
      <c r="H40" s="82">
        <f t="shared" si="0"/>
        <v>25000</v>
      </c>
      <c r="I40" s="82">
        <v>25000</v>
      </c>
      <c r="J40" s="60"/>
    </row>
    <row r="41" spans="1:10" ht="30" customHeight="1">
      <c r="A41" s="55">
        <v>39</v>
      </c>
      <c r="B41" s="56" t="s">
        <v>125</v>
      </c>
      <c r="C41" s="57">
        <v>0.21779535707708095</v>
      </c>
      <c r="D41" s="58" t="s">
        <v>101</v>
      </c>
      <c r="E41" s="59" t="s">
        <v>126</v>
      </c>
      <c r="F41" s="73">
        <v>21000</v>
      </c>
      <c r="G41" s="73"/>
      <c r="H41" s="82">
        <f t="shared" si="0"/>
        <v>21000</v>
      </c>
      <c r="I41" s="82">
        <v>20000</v>
      </c>
      <c r="J41" s="60"/>
    </row>
    <row r="42" ht="18" customHeight="1"/>
    <row r="43" ht="22.5" customHeight="1">
      <c r="B43" s="5"/>
    </row>
    <row r="51" spans="1:10" s="2" customFormat="1" ht="15">
      <c r="A51" s="48"/>
      <c r="B51"/>
      <c r="C51" s="6"/>
      <c r="E51" s="4"/>
      <c r="F51" s="74"/>
      <c r="G51" s="74"/>
      <c r="H51" s="74"/>
      <c r="I51" s="74"/>
      <c r="J51"/>
    </row>
  </sheetData>
  <sheetProtection/>
  <mergeCells count="1">
    <mergeCell ref="A1:E1"/>
  </mergeCells>
  <printOptions/>
  <pageMargins left="0.52" right="0.49" top="0.69" bottom="0.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56"/>
  <sheetViews>
    <sheetView tabSelected="1" zoomScale="115" zoomScaleNormal="115" workbookViewId="0" topLeftCell="A1">
      <pane xSplit="2" ySplit="3" topLeftCell="C4" activePane="bottomRight" state="frozen"/>
      <selection pane="topLeft" activeCell="A1" sqref="A1"/>
      <selection pane="topRight" activeCell="C1" sqref="C1"/>
      <selection pane="bottomLeft" activeCell="A4" sqref="A4"/>
      <selection pane="bottomRight" activeCell="B5" sqref="B5"/>
    </sheetView>
  </sheetViews>
  <sheetFormatPr defaultColWidth="9.00390625" defaultRowHeight="13.5"/>
  <cols>
    <col min="1" max="1" width="5.125" style="48" customWidth="1"/>
    <col min="2" max="2" width="34.125" style="0" customWidth="1"/>
    <col min="3" max="3" width="9.75390625" style="116" customWidth="1"/>
    <col min="4" max="4" width="0.5" style="2" hidden="1" customWidth="1"/>
    <col min="5" max="5" width="49.50390625" style="4" customWidth="1"/>
    <col min="6" max="6" width="12.75390625" style="74" hidden="1" customWidth="1"/>
    <col min="7" max="7" width="12.50390625" style="74" hidden="1" customWidth="1"/>
    <col min="8" max="8" width="13.875" style="74" customWidth="1"/>
    <col min="9" max="9" width="12.50390625" style="74" customWidth="1"/>
    <col min="10" max="10" width="13.125" style="90" customWidth="1"/>
  </cols>
  <sheetData>
    <row r="1" spans="1:10" ht="47.25" customHeight="1">
      <c r="A1" s="105" t="s">
        <v>64</v>
      </c>
      <c r="B1" s="105"/>
      <c r="C1" s="105"/>
      <c r="D1" s="105"/>
      <c r="E1" s="105"/>
      <c r="F1" s="105"/>
      <c r="G1" s="105"/>
      <c r="H1" s="105"/>
      <c r="I1" s="105"/>
      <c r="J1" s="105"/>
    </row>
    <row r="2" spans="1:10" ht="20.25" customHeight="1">
      <c r="A2" s="103"/>
      <c r="B2" s="103"/>
      <c r="C2" s="103"/>
      <c r="D2" s="103"/>
      <c r="E2" s="103"/>
      <c r="F2" s="104"/>
      <c r="G2" s="104"/>
      <c r="H2" s="111" t="s">
        <v>140</v>
      </c>
      <c r="I2" s="111"/>
      <c r="J2" s="111"/>
    </row>
    <row r="3" spans="1:10" ht="32.25" customHeight="1">
      <c r="A3" s="101" t="s">
        <v>136</v>
      </c>
      <c r="B3" s="101" t="s">
        <v>0</v>
      </c>
      <c r="C3" s="98" t="s">
        <v>50</v>
      </c>
      <c r="D3" s="98" t="s">
        <v>4</v>
      </c>
      <c r="E3" s="99" t="s">
        <v>51</v>
      </c>
      <c r="F3" s="100" t="s">
        <v>129</v>
      </c>
      <c r="G3" s="100" t="s">
        <v>128</v>
      </c>
      <c r="H3" s="102" t="s">
        <v>137</v>
      </c>
      <c r="I3" s="102" t="s">
        <v>138</v>
      </c>
      <c r="J3" s="102" t="s">
        <v>139</v>
      </c>
    </row>
    <row r="4" spans="1:10" ht="32.25" customHeight="1">
      <c r="A4" s="93"/>
      <c r="B4" s="94" t="s">
        <v>135</v>
      </c>
      <c r="C4" s="95"/>
      <c r="D4" s="95"/>
      <c r="E4" s="96"/>
      <c r="F4" s="97"/>
      <c r="G4" s="97"/>
      <c r="H4" s="106">
        <f>H5+H30+H43</f>
        <v>219500</v>
      </c>
      <c r="I4" s="106">
        <f>I5+I30+I43</f>
        <v>396000</v>
      </c>
      <c r="J4" s="106">
        <f>J5+J30+J43</f>
        <v>407500</v>
      </c>
    </row>
    <row r="5" spans="1:10" ht="32.25" customHeight="1">
      <c r="A5" s="87" t="s">
        <v>134</v>
      </c>
      <c r="B5" s="112" t="s">
        <v>141</v>
      </c>
      <c r="C5" s="84"/>
      <c r="D5" s="84"/>
      <c r="E5" s="84"/>
      <c r="F5" s="85"/>
      <c r="G5" s="85"/>
      <c r="H5" s="88">
        <f>SUM(H6:H29)</f>
        <v>77500</v>
      </c>
      <c r="I5" s="88">
        <f>SUM(I6:I29)</f>
        <v>217000</v>
      </c>
      <c r="J5" s="88">
        <f>SUM(J6:J29)</f>
        <v>294500</v>
      </c>
    </row>
    <row r="6" spans="1:10" s="6" customFormat="1" ht="30" customHeight="1">
      <c r="A6" s="70">
        <v>1</v>
      </c>
      <c r="B6" s="61" t="s">
        <v>9</v>
      </c>
      <c r="C6" s="113">
        <v>1.5684448271477087</v>
      </c>
      <c r="D6" s="58" t="s">
        <v>6</v>
      </c>
      <c r="E6" s="71" t="s">
        <v>49</v>
      </c>
      <c r="F6" s="72">
        <f>G6</f>
        <v>8000</v>
      </c>
      <c r="G6" s="72">
        <v>8000</v>
      </c>
      <c r="H6" s="72">
        <f>F6-G6</f>
        <v>0</v>
      </c>
      <c r="I6" s="72">
        <v>2000</v>
      </c>
      <c r="J6" s="91">
        <f>H6+I6</f>
        <v>2000</v>
      </c>
    </row>
    <row r="7" spans="1:10" s="6" customFormat="1" ht="30" customHeight="1">
      <c r="A7" s="70">
        <v>2</v>
      </c>
      <c r="B7" s="61" t="s">
        <v>10</v>
      </c>
      <c r="C7" s="113">
        <v>1.4169333333333334</v>
      </c>
      <c r="D7" s="58" t="s">
        <v>6</v>
      </c>
      <c r="E7" s="71" t="s">
        <v>49</v>
      </c>
      <c r="F7" s="72">
        <f>G7</f>
        <v>25000</v>
      </c>
      <c r="G7" s="72">
        <v>25000</v>
      </c>
      <c r="H7" s="72">
        <f>F7-G7</f>
        <v>0</v>
      </c>
      <c r="I7" s="72">
        <v>20000</v>
      </c>
      <c r="J7" s="91">
        <f aca="true" t="shared" si="0" ref="J7:J29">H7+I7</f>
        <v>20000</v>
      </c>
    </row>
    <row r="8" spans="1:11" s="6" customFormat="1" ht="30" customHeight="1">
      <c r="A8" s="70">
        <v>3</v>
      </c>
      <c r="B8" s="61" t="s">
        <v>11</v>
      </c>
      <c r="C8" s="113">
        <v>1.2701993689763473</v>
      </c>
      <c r="D8" s="58" t="s">
        <v>6</v>
      </c>
      <c r="E8" s="71" t="s">
        <v>49</v>
      </c>
      <c r="F8" s="72">
        <f>G8*2</f>
        <v>3000</v>
      </c>
      <c r="G8" s="72">
        <v>1500</v>
      </c>
      <c r="H8" s="72">
        <f>F8-G8</f>
        <v>1500</v>
      </c>
      <c r="I8" s="72">
        <v>2000</v>
      </c>
      <c r="J8" s="91">
        <f t="shared" si="0"/>
        <v>3500</v>
      </c>
      <c r="K8" s="86"/>
    </row>
    <row r="9" spans="1:10" s="6" customFormat="1" ht="30" customHeight="1">
      <c r="A9" s="70">
        <v>4</v>
      </c>
      <c r="B9" s="61" t="s">
        <v>12</v>
      </c>
      <c r="C9" s="113">
        <v>1.155958774892279</v>
      </c>
      <c r="D9" s="58" t="s">
        <v>6</v>
      </c>
      <c r="E9" s="71" t="s">
        <v>49</v>
      </c>
      <c r="F9" s="72">
        <f>G9</f>
        <v>10000</v>
      </c>
      <c r="G9" s="72">
        <v>10000</v>
      </c>
      <c r="H9" s="72">
        <f>F9-G9</f>
        <v>0</v>
      </c>
      <c r="I9" s="72">
        <v>10000</v>
      </c>
      <c r="J9" s="91">
        <f t="shared" si="0"/>
        <v>10000</v>
      </c>
    </row>
    <row r="10" spans="1:10" s="6" customFormat="1" ht="30" customHeight="1">
      <c r="A10" s="70">
        <v>5</v>
      </c>
      <c r="B10" s="61" t="s">
        <v>13</v>
      </c>
      <c r="C10" s="113">
        <v>1.1293370243268814</v>
      </c>
      <c r="D10" s="58" t="s">
        <v>6</v>
      </c>
      <c r="E10" s="71" t="s">
        <v>49</v>
      </c>
      <c r="F10" s="72">
        <f>G10</f>
        <v>5000</v>
      </c>
      <c r="G10" s="72">
        <v>5000</v>
      </c>
      <c r="H10" s="72">
        <f>F10-G10</f>
        <v>0</v>
      </c>
      <c r="I10" s="72">
        <v>7000</v>
      </c>
      <c r="J10" s="91">
        <f t="shared" si="0"/>
        <v>7000</v>
      </c>
    </row>
    <row r="11" spans="1:10" s="6" customFormat="1" ht="30" customHeight="1">
      <c r="A11" s="70">
        <v>6</v>
      </c>
      <c r="B11" s="61" t="s">
        <v>14</v>
      </c>
      <c r="C11" s="113">
        <v>1.1097112466341326</v>
      </c>
      <c r="D11" s="58" t="s">
        <v>6</v>
      </c>
      <c r="E11" s="71" t="s">
        <v>49</v>
      </c>
      <c r="F11" s="72">
        <f>G11*2</f>
        <v>10000</v>
      </c>
      <c r="G11" s="72">
        <v>5000</v>
      </c>
      <c r="H11" s="72">
        <f>F11-G11</f>
        <v>5000</v>
      </c>
      <c r="I11" s="72">
        <v>5000</v>
      </c>
      <c r="J11" s="91">
        <f t="shared" si="0"/>
        <v>10000</v>
      </c>
    </row>
    <row r="12" spans="1:10" s="6" customFormat="1" ht="30" customHeight="1">
      <c r="A12" s="70">
        <v>7</v>
      </c>
      <c r="B12" s="61" t="s">
        <v>15</v>
      </c>
      <c r="C12" s="113">
        <v>1.08910149820414</v>
      </c>
      <c r="D12" s="58" t="s">
        <v>6</v>
      </c>
      <c r="E12" s="71" t="s">
        <v>49</v>
      </c>
      <c r="F12" s="72">
        <f>G12</f>
        <v>10000</v>
      </c>
      <c r="G12" s="72">
        <v>10000</v>
      </c>
      <c r="H12" s="72">
        <f>F12-G12</f>
        <v>0</v>
      </c>
      <c r="I12" s="72">
        <v>10000</v>
      </c>
      <c r="J12" s="91">
        <f t="shared" si="0"/>
        <v>10000</v>
      </c>
    </row>
    <row r="13" spans="1:10" s="6" customFormat="1" ht="30" customHeight="1">
      <c r="A13" s="70">
        <v>8</v>
      </c>
      <c r="B13" s="61" t="s">
        <v>16</v>
      </c>
      <c r="C13" s="113">
        <v>1.0443245727082584</v>
      </c>
      <c r="D13" s="58" t="s">
        <v>5</v>
      </c>
      <c r="E13" s="71" t="s">
        <v>49</v>
      </c>
      <c r="F13" s="72">
        <f>G13</f>
        <v>9000</v>
      </c>
      <c r="G13" s="72">
        <v>9000</v>
      </c>
      <c r="H13" s="72">
        <f>F13-G13</f>
        <v>0</v>
      </c>
      <c r="I13" s="72">
        <v>10000</v>
      </c>
      <c r="J13" s="91">
        <f t="shared" si="0"/>
        <v>10000</v>
      </c>
    </row>
    <row r="14" spans="1:10" s="6" customFormat="1" ht="30" customHeight="1">
      <c r="A14" s="70">
        <v>9</v>
      </c>
      <c r="B14" s="61" t="s">
        <v>17</v>
      </c>
      <c r="C14" s="113">
        <v>1.0301521717222615</v>
      </c>
      <c r="D14" s="58" t="s">
        <v>6</v>
      </c>
      <c r="E14" s="71" t="s">
        <v>49</v>
      </c>
      <c r="F14" s="72">
        <f>G14</f>
        <v>10000</v>
      </c>
      <c r="G14" s="72">
        <v>10000</v>
      </c>
      <c r="H14" s="72">
        <f>F14-G14</f>
        <v>0</v>
      </c>
      <c r="I14" s="72">
        <v>10000</v>
      </c>
      <c r="J14" s="91">
        <f t="shared" si="0"/>
        <v>10000</v>
      </c>
    </row>
    <row r="15" spans="1:10" s="6" customFormat="1" ht="30" customHeight="1">
      <c r="A15" s="70">
        <v>10</v>
      </c>
      <c r="B15" s="61" t="s">
        <v>18</v>
      </c>
      <c r="C15" s="113">
        <v>1.029992903617445</v>
      </c>
      <c r="D15" s="58" t="s">
        <v>6</v>
      </c>
      <c r="E15" s="71" t="s">
        <v>49</v>
      </c>
      <c r="F15" s="72">
        <f>G15*2</f>
        <v>10000</v>
      </c>
      <c r="G15" s="72">
        <v>5000</v>
      </c>
      <c r="H15" s="72">
        <f>F15-G15</f>
        <v>5000</v>
      </c>
      <c r="I15" s="72">
        <v>9000</v>
      </c>
      <c r="J15" s="91">
        <f t="shared" si="0"/>
        <v>14000</v>
      </c>
    </row>
    <row r="16" spans="1:10" s="6" customFormat="1" ht="30" customHeight="1">
      <c r="A16" s="70">
        <v>11</v>
      </c>
      <c r="B16" s="61" t="s">
        <v>19</v>
      </c>
      <c r="C16" s="113">
        <v>1.0257909509413559</v>
      </c>
      <c r="D16" s="58" t="s">
        <v>6</v>
      </c>
      <c r="E16" s="71" t="s">
        <v>49</v>
      </c>
      <c r="F16" s="72">
        <f>G16*2</f>
        <v>21000</v>
      </c>
      <c r="G16" s="72">
        <v>10500</v>
      </c>
      <c r="H16" s="72">
        <f>F16-G16</f>
        <v>10500</v>
      </c>
      <c r="I16" s="72">
        <v>10000</v>
      </c>
      <c r="J16" s="91">
        <f t="shared" si="0"/>
        <v>20500</v>
      </c>
    </row>
    <row r="17" spans="1:10" s="6" customFormat="1" ht="30" customHeight="1">
      <c r="A17" s="70">
        <v>12</v>
      </c>
      <c r="B17" s="61" t="s">
        <v>20</v>
      </c>
      <c r="C17" s="113">
        <v>1.0168839846743294</v>
      </c>
      <c r="D17" s="58" t="s">
        <v>5</v>
      </c>
      <c r="E17" s="71" t="s">
        <v>49</v>
      </c>
      <c r="F17" s="72">
        <f>G17</f>
        <v>10000</v>
      </c>
      <c r="G17" s="72">
        <v>10000</v>
      </c>
      <c r="H17" s="72">
        <f>F17-G17</f>
        <v>0</v>
      </c>
      <c r="I17" s="72">
        <v>10000</v>
      </c>
      <c r="J17" s="91">
        <f t="shared" si="0"/>
        <v>10000</v>
      </c>
    </row>
    <row r="18" spans="1:10" s="6" customFormat="1" ht="30" customHeight="1">
      <c r="A18" s="70">
        <v>13</v>
      </c>
      <c r="B18" s="61" t="s">
        <v>22</v>
      </c>
      <c r="C18" s="113">
        <v>0.9637631229341195</v>
      </c>
      <c r="D18" s="58" t="s">
        <v>6</v>
      </c>
      <c r="E18" s="71" t="s">
        <v>49</v>
      </c>
      <c r="F18" s="72">
        <f>G18</f>
        <v>15000</v>
      </c>
      <c r="G18" s="72">
        <v>15000</v>
      </c>
      <c r="H18" s="72">
        <f>F18-G18</f>
        <v>0</v>
      </c>
      <c r="I18" s="72">
        <v>10000</v>
      </c>
      <c r="J18" s="91">
        <f t="shared" si="0"/>
        <v>10000</v>
      </c>
    </row>
    <row r="19" spans="1:10" s="6" customFormat="1" ht="30" customHeight="1">
      <c r="A19" s="70">
        <v>14</v>
      </c>
      <c r="B19" s="61" t="s">
        <v>23</v>
      </c>
      <c r="C19" s="113">
        <v>0.9370459912862903</v>
      </c>
      <c r="D19" s="58" t="s">
        <v>6</v>
      </c>
      <c r="E19" s="71" t="s">
        <v>49</v>
      </c>
      <c r="F19" s="72">
        <f>G19</f>
        <v>10000</v>
      </c>
      <c r="G19" s="72">
        <v>10000</v>
      </c>
      <c r="H19" s="72">
        <f>F19-G19</f>
        <v>0</v>
      </c>
      <c r="I19" s="72">
        <v>10000</v>
      </c>
      <c r="J19" s="91">
        <f t="shared" si="0"/>
        <v>10000</v>
      </c>
    </row>
    <row r="20" spans="1:10" s="6" customFormat="1" ht="30" customHeight="1">
      <c r="A20" s="70">
        <v>15</v>
      </c>
      <c r="B20" s="61" t="s">
        <v>24</v>
      </c>
      <c r="C20" s="113">
        <v>0.931716382584885</v>
      </c>
      <c r="D20" s="58" t="s">
        <v>5</v>
      </c>
      <c r="E20" s="71" t="s">
        <v>49</v>
      </c>
      <c r="F20" s="72">
        <f>G20*2</f>
        <v>15000</v>
      </c>
      <c r="G20" s="72">
        <v>7500</v>
      </c>
      <c r="H20" s="72">
        <f>F20-G20</f>
        <v>7500</v>
      </c>
      <c r="I20" s="72">
        <v>10000</v>
      </c>
      <c r="J20" s="91">
        <f t="shared" si="0"/>
        <v>17500</v>
      </c>
    </row>
    <row r="21" spans="1:10" s="6" customFormat="1" ht="30" customHeight="1">
      <c r="A21" s="70">
        <v>16</v>
      </c>
      <c r="B21" s="61" t="s">
        <v>25</v>
      </c>
      <c r="C21" s="113">
        <v>0.9091232564759465</v>
      </c>
      <c r="D21" s="58" t="s">
        <v>5</v>
      </c>
      <c r="E21" s="71" t="s">
        <v>49</v>
      </c>
      <c r="F21" s="72">
        <f>G21</f>
        <v>2000</v>
      </c>
      <c r="G21" s="72">
        <v>2000</v>
      </c>
      <c r="H21" s="72">
        <f>F21-G21</f>
        <v>0</v>
      </c>
      <c r="I21" s="72">
        <v>6000</v>
      </c>
      <c r="J21" s="91">
        <f t="shared" si="0"/>
        <v>6000</v>
      </c>
    </row>
    <row r="22" spans="1:10" s="6" customFormat="1" ht="30" customHeight="1">
      <c r="A22" s="70">
        <v>17</v>
      </c>
      <c r="B22" s="61" t="s">
        <v>26</v>
      </c>
      <c r="C22" s="113">
        <v>0.9038337218337218</v>
      </c>
      <c r="D22" s="58" t="s">
        <v>6</v>
      </c>
      <c r="E22" s="71" t="s">
        <v>49</v>
      </c>
      <c r="F22" s="72">
        <f>G22</f>
        <v>5000</v>
      </c>
      <c r="G22" s="72">
        <v>5000</v>
      </c>
      <c r="H22" s="72">
        <f>F22-G22</f>
        <v>0</v>
      </c>
      <c r="I22" s="72">
        <v>5000</v>
      </c>
      <c r="J22" s="91">
        <f t="shared" si="0"/>
        <v>5000</v>
      </c>
    </row>
    <row r="23" spans="1:10" s="6" customFormat="1" ht="30" customHeight="1">
      <c r="A23" s="70">
        <v>18</v>
      </c>
      <c r="B23" s="61" t="s">
        <v>27</v>
      </c>
      <c r="C23" s="113">
        <v>0.8911609573826837</v>
      </c>
      <c r="D23" s="58" t="s">
        <v>5</v>
      </c>
      <c r="E23" s="71" t="s">
        <v>49</v>
      </c>
      <c r="F23" s="72">
        <f>G23*2</f>
        <v>10000</v>
      </c>
      <c r="G23" s="72">
        <v>5000</v>
      </c>
      <c r="H23" s="72">
        <f>F23-G23</f>
        <v>5000</v>
      </c>
      <c r="I23" s="72">
        <v>10000</v>
      </c>
      <c r="J23" s="91">
        <f t="shared" si="0"/>
        <v>15000</v>
      </c>
    </row>
    <row r="24" spans="1:10" s="6" customFormat="1" ht="30" customHeight="1">
      <c r="A24" s="70">
        <v>19</v>
      </c>
      <c r="B24" s="61" t="s">
        <v>28</v>
      </c>
      <c r="C24" s="113">
        <v>0.8904989078149993</v>
      </c>
      <c r="D24" s="58" t="s">
        <v>6</v>
      </c>
      <c r="E24" s="71" t="s">
        <v>49</v>
      </c>
      <c r="F24" s="72">
        <f>G24*2</f>
        <v>10000</v>
      </c>
      <c r="G24" s="72">
        <v>5000</v>
      </c>
      <c r="H24" s="72">
        <f>F24-G24</f>
        <v>5000</v>
      </c>
      <c r="I24" s="72">
        <v>10000</v>
      </c>
      <c r="J24" s="91">
        <f t="shared" si="0"/>
        <v>15000</v>
      </c>
    </row>
    <row r="25" spans="1:10" s="6" customFormat="1" ht="30" customHeight="1">
      <c r="A25" s="70">
        <v>20</v>
      </c>
      <c r="B25" s="61" t="s">
        <v>29</v>
      </c>
      <c r="C25" s="113">
        <v>0.8904658326522914</v>
      </c>
      <c r="D25" s="58" t="s">
        <v>6</v>
      </c>
      <c r="E25" s="71" t="s">
        <v>49</v>
      </c>
      <c r="F25" s="72">
        <v>13000</v>
      </c>
      <c r="G25" s="72"/>
      <c r="H25" s="72">
        <f>F25-G25</f>
        <v>13000</v>
      </c>
      <c r="I25" s="72">
        <v>12000</v>
      </c>
      <c r="J25" s="91">
        <f t="shared" si="0"/>
        <v>25000</v>
      </c>
    </row>
    <row r="26" spans="1:10" s="6" customFormat="1" ht="30" customHeight="1">
      <c r="A26" s="70">
        <v>21</v>
      </c>
      <c r="B26" s="61" t="s">
        <v>31</v>
      </c>
      <c r="C26" s="113">
        <v>0.8720881469550248</v>
      </c>
      <c r="D26" s="58" t="s">
        <v>5</v>
      </c>
      <c r="E26" s="71" t="s">
        <v>49</v>
      </c>
      <c r="F26" s="72">
        <v>10000</v>
      </c>
      <c r="G26" s="72"/>
      <c r="H26" s="72">
        <f>F26-G26</f>
        <v>10000</v>
      </c>
      <c r="I26" s="72">
        <v>9000</v>
      </c>
      <c r="J26" s="91">
        <f t="shared" si="0"/>
        <v>19000</v>
      </c>
    </row>
    <row r="27" spans="1:10" s="6" customFormat="1" ht="30" customHeight="1">
      <c r="A27" s="70">
        <v>22</v>
      </c>
      <c r="B27" s="61" t="s">
        <v>32</v>
      </c>
      <c r="C27" s="113">
        <v>0.8597957967307692</v>
      </c>
      <c r="D27" s="58" t="s">
        <v>6</v>
      </c>
      <c r="E27" s="71" t="s">
        <v>49</v>
      </c>
      <c r="F27" s="72">
        <f>G27*2</f>
        <v>10000</v>
      </c>
      <c r="G27" s="72">
        <v>5000</v>
      </c>
      <c r="H27" s="72">
        <f>F27-G27</f>
        <v>5000</v>
      </c>
      <c r="I27" s="72">
        <v>10000</v>
      </c>
      <c r="J27" s="91">
        <f t="shared" si="0"/>
        <v>15000</v>
      </c>
    </row>
    <row r="28" spans="1:10" s="6" customFormat="1" ht="30" customHeight="1">
      <c r="A28" s="70">
        <v>23</v>
      </c>
      <c r="B28" s="61" t="s">
        <v>33</v>
      </c>
      <c r="C28" s="113">
        <v>0.8544458276218984</v>
      </c>
      <c r="D28" s="58" t="s">
        <v>5</v>
      </c>
      <c r="E28" s="71" t="s">
        <v>49</v>
      </c>
      <c r="F28" s="72">
        <f>G28*2</f>
        <v>10000</v>
      </c>
      <c r="G28" s="72">
        <v>5000</v>
      </c>
      <c r="H28" s="72">
        <f>F28-G28</f>
        <v>5000</v>
      </c>
      <c r="I28" s="72">
        <v>10000</v>
      </c>
      <c r="J28" s="91">
        <f t="shared" si="0"/>
        <v>15000</v>
      </c>
    </row>
    <row r="29" spans="1:10" s="6" customFormat="1" ht="30" customHeight="1">
      <c r="A29" s="70">
        <v>24</v>
      </c>
      <c r="B29" s="61" t="s">
        <v>48</v>
      </c>
      <c r="C29" s="113">
        <v>0.8459945715725815</v>
      </c>
      <c r="D29" s="58" t="s">
        <v>5</v>
      </c>
      <c r="E29" s="71" t="s">
        <v>49</v>
      </c>
      <c r="F29" s="72">
        <f>G29*2</f>
        <v>10000</v>
      </c>
      <c r="G29" s="72">
        <v>5000</v>
      </c>
      <c r="H29" s="72">
        <f>F29-G29</f>
        <v>5000</v>
      </c>
      <c r="I29" s="72">
        <v>10000</v>
      </c>
      <c r="J29" s="91">
        <f t="shared" si="0"/>
        <v>15000</v>
      </c>
    </row>
    <row r="30" spans="1:10" s="6" customFormat="1" ht="30" customHeight="1">
      <c r="A30" s="89" t="s">
        <v>132</v>
      </c>
      <c r="B30" s="107" t="s">
        <v>142</v>
      </c>
      <c r="C30" s="114"/>
      <c r="D30" s="78"/>
      <c r="E30" s="79"/>
      <c r="F30" s="83"/>
      <c r="G30" s="83"/>
      <c r="H30" s="88">
        <f>SUM(H31:H42)</f>
        <v>96000</v>
      </c>
      <c r="I30" s="88">
        <f>SUM(I31:I42)</f>
        <v>130000</v>
      </c>
      <c r="J30" s="88">
        <f>SUM(J31:J42)</f>
        <v>113000</v>
      </c>
    </row>
    <row r="31" spans="1:10" s="6" customFormat="1" ht="30" customHeight="1">
      <c r="A31" s="70">
        <v>1</v>
      </c>
      <c r="B31" s="61" t="s">
        <v>21</v>
      </c>
      <c r="C31" s="113">
        <v>0.9943722815394741</v>
      </c>
      <c r="D31" s="58" t="s">
        <v>7</v>
      </c>
      <c r="E31" s="71" t="s">
        <v>63</v>
      </c>
      <c r="F31" s="72">
        <v>10000</v>
      </c>
      <c r="G31" s="72"/>
      <c r="H31" s="72">
        <f>F31-G31</f>
        <v>10000</v>
      </c>
      <c r="I31" s="72">
        <v>9000</v>
      </c>
      <c r="J31" s="91">
        <f>(H31+I31)/2</f>
        <v>9500</v>
      </c>
    </row>
    <row r="32" spans="1:10" s="6" customFormat="1" ht="30" customHeight="1">
      <c r="A32" s="70">
        <v>2</v>
      </c>
      <c r="B32" s="61" t="s">
        <v>46</v>
      </c>
      <c r="C32" s="113">
        <v>0.7882548790293107</v>
      </c>
      <c r="D32" s="58" t="s">
        <v>5</v>
      </c>
      <c r="E32" s="71" t="s">
        <v>49</v>
      </c>
      <c r="F32" s="72">
        <f>G32*2</f>
        <v>24000</v>
      </c>
      <c r="G32" s="72">
        <v>12000</v>
      </c>
      <c r="H32" s="72">
        <f>F32-G32</f>
        <v>12000</v>
      </c>
      <c r="I32" s="72">
        <v>20000</v>
      </c>
      <c r="J32" s="91">
        <f aca="true" t="shared" si="1" ref="J32:J42">(H32+I32)/2</f>
        <v>16000</v>
      </c>
    </row>
    <row r="33" spans="1:10" s="6" customFormat="1" ht="30" customHeight="1">
      <c r="A33" s="70">
        <v>3</v>
      </c>
      <c r="B33" s="61" t="s">
        <v>45</v>
      </c>
      <c r="C33" s="113">
        <v>0.7577732992042033</v>
      </c>
      <c r="D33" s="58" t="s">
        <v>5</v>
      </c>
      <c r="E33" s="71" t="s">
        <v>49</v>
      </c>
      <c r="F33" s="72">
        <f>G33*2</f>
        <v>10000</v>
      </c>
      <c r="G33" s="72">
        <v>5000</v>
      </c>
      <c r="H33" s="72">
        <f>F33-G33</f>
        <v>5000</v>
      </c>
      <c r="I33" s="72">
        <v>10000</v>
      </c>
      <c r="J33" s="91">
        <f t="shared" si="1"/>
        <v>7500</v>
      </c>
    </row>
    <row r="34" spans="1:10" s="6" customFormat="1" ht="30" customHeight="1">
      <c r="A34" s="70">
        <v>4</v>
      </c>
      <c r="B34" s="61" t="s">
        <v>43</v>
      </c>
      <c r="C34" s="113">
        <v>0.6869175946163082</v>
      </c>
      <c r="D34" s="58" t="s">
        <v>5</v>
      </c>
      <c r="E34" s="71" t="s">
        <v>49</v>
      </c>
      <c r="F34" s="72">
        <f>G34*2</f>
        <v>10000</v>
      </c>
      <c r="G34" s="72">
        <v>5000</v>
      </c>
      <c r="H34" s="72">
        <f>F34-G34</f>
        <v>5000</v>
      </c>
      <c r="I34" s="72">
        <v>10000</v>
      </c>
      <c r="J34" s="91">
        <f t="shared" si="1"/>
        <v>7500</v>
      </c>
    </row>
    <row r="35" spans="1:10" s="6" customFormat="1" ht="30" customHeight="1">
      <c r="A35" s="70">
        <v>5</v>
      </c>
      <c r="B35" s="61" t="s">
        <v>41</v>
      </c>
      <c r="C35" s="113">
        <v>0.667808993775695</v>
      </c>
      <c r="D35" s="58" t="s">
        <v>5</v>
      </c>
      <c r="E35" s="71" t="s">
        <v>8</v>
      </c>
      <c r="F35" s="72">
        <f>G35*2</f>
        <v>25000</v>
      </c>
      <c r="G35" s="72">
        <v>12500</v>
      </c>
      <c r="H35" s="72">
        <f>F35-G35</f>
        <v>12500</v>
      </c>
      <c r="I35" s="72">
        <v>25000</v>
      </c>
      <c r="J35" s="91">
        <f t="shared" si="1"/>
        <v>18750</v>
      </c>
    </row>
    <row r="36" spans="1:10" s="6" customFormat="1" ht="30" customHeight="1">
      <c r="A36" s="70">
        <v>6</v>
      </c>
      <c r="B36" s="61" t="s">
        <v>39</v>
      </c>
      <c r="C36" s="113">
        <v>0.657489021702944</v>
      </c>
      <c r="D36" s="58" t="s">
        <v>7</v>
      </c>
      <c r="E36" s="71" t="s">
        <v>62</v>
      </c>
      <c r="F36" s="72">
        <f>G36*2</f>
        <v>12000</v>
      </c>
      <c r="G36" s="72">
        <v>6000</v>
      </c>
      <c r="H36" s="72">
        <f>F36-G36</f>
        <v>6000</v>
      </c>
      <c r="I36" s="72">
        <v>14000</v>
      </c>
      <c r="J36" s="91">
        <f t="shared" si="1"/>
        <v>10000</v>
      </c>
    </row>
    <row r="37" spans="1:10" s="6" customFormat="1" ht="30" customHeight="1">
      <c r="A37" s="70">
        <v>7</v>
      </c>
      <c r="B37" s="61" t="s">
        <v>38</v>
      </c>
      <c r="C37" s="113">
        <v>0.618178623439036</v>
      </c>
      <c r="D37" s="58" t="s">
        <v>6</v>
      </c>
      <c r="E37" s="71" t="s">
        <v>49</v>
      </c>
      <c r="F37" s="72">
        <v>10000</v>
      </c>
      <c r="G37" s="72"/>
      <c r="H37" s="72">
        <f>F37-G37</f>
        <v>10000</v>
      </c>
      <c r="I37" s="72">
        <v>10000</v>
      </c>
      <c r="J37" s="91">
        <f t="shared" si="1"/>
        <v>10000</v>
      </c>
    </row>
    <row r="38" spans="1:10" s="6" customFormat="1" ht="43.5" customHeight="1">
      <c r="A38" s="70">
        <v>8</v>
      </c>
      <c r="B38" s="61" t="s">
        <v>30</v>
      </c>
      <c r="C38" s="113">
        <v>0.8819925058989533</v>
      </c>
      <c r="D38" s="58" t="s">
        <v>7</v>
      </c>
      <c r="E38" s="71" t="s">
        <v>66</v>
      </c>
      <c r="F38" s="72">
        <v>10000</v>
      </c>
      <c r="G38" s="72"/>
      <c r="H38" s="72">
        <f>F38-G38</f>
        <v>10000</v>
      </c>
      <c r="I38" s="72">
        <v>10000</v>
      </c>
      <c r="J38" s="91">
        <f t="shared" si="1"/>
        <v>10000</v>
      </c>
    </row>
    <row r="39" spans="1:10" s="6" customFormat="1" ht="30" customHeight="1">
      <c r="A39" s="70">
        <v>9</v>
      </c>
      <c r="B39" s="61" t="s">
        <v>47</v>
      </c>
      <c r="C39" s="113">
        <v>0.7945554663446645</v>
      </c>
      <c r="D39" s="58" t="s">
        <v>7</v>
      </c>
      <c r="E39" s="71" t="s">
        <v>53</v>
      </c>
      <c r="F39" s="72">
        <v>5000</v>
      </c>
      <c r="G39" s="72"/>
      <c r="H39" s="72">
        <f>F39-G39</f>
        <v>5000</v>
      </c>
      <c r="I39" s="72">
        <v>4000</v>
      </c>
      <c r="J39" s="91">
        <f t="shared" si="1"/>
        <v>4500</v>
      </c>
    </row>
    <row r="40" spans="1:10" s="6" customFormat="1" ht="30" customHeight="1">
      <c r="A40" s="70">
        <v>10</v>
      </c>
      <c r="B40" s="61" t="s">
        <v>44</v>
      </c>
      <c r="C40" s="113">
        <v>0.7173776538496115</v>
      </c>
      <c r="D40" s="58" t="s">
        <v>7</v>
      </c>
      <c r="E40" s="71" t="s">
        <v>54</v>
      </c>
      <c r="F40" s="72">
        <v>10000</v>
      </c>
      <c r="G40" s="72"/>
      <c r="H40" s="72">
        <f>F40-G40</f>
        <v>10000</v>
      </c>
      <c r="I40" s="72">
        <v>10000</v>
      </c>
      <c r="J40" s="91">
        <f t="shared" si="1"/>
        <v>10000</v>
      </c>
    </row>
    <row r="41" spans="1:10" s="6" customFormat="1" ht="39.75" customHeight="1">
      <c r="A41" s="70">
        <v>11</v>
      </c>
      <c r="B41" s="61" t="s">
        <v>42</v>
      </c>
      <c r="C41" s="113">
        <v>0.6711649700756382</v>
      </c>
      <c r="D41" s="58" t="s">
        <v>7</v>
      </c>
      <c r="E41" s="71" t="s">
        <v>55</v>
      </c>
      <c r="F41" s="72">
        <v>9000</v>
      </c>
      <c r="G41" s="72"/>
      <c r="H41" s="72">
        <f>F41-G41</f>
        <v>9000</v>
      </c>
      <c r="I41" s="72">
        <v>5000</v>
      </c>
      <c r="J41" s="91">
        <f t="shared" si="1"/>
        <v>7000</v>
      </c>
    </row>
    <row r="42" spans="1:10" s="6" customFormat="1" ht="30" customHeight="1">
      <c r="A42" s="70">
        <v>12</v>
      </c>
      <c r="B42" s="61" t="s">
        <v>40</v>
      </c>
      <c r="C42" s="113">
        <v>0.6625223042836041</v>
      </c>
      <c r="D42" s="58" t="s">
        <v>7</v>
      </c>
      <c r="E42" s="71" t="s">
        <v>56</v>
      </c>
      <c r="F42" s="72">
        <f>G42*2</f>
        <v>3000</v>
      </c>
      <c r="G42" s="72">
        <v>1500</v>
      </c>
      <c r="H42" s="72">
        <f>F42-G42</f>
        <v>1500</v>
      </c>
      <c r="I42" s="72">
        <v>3000</v>
      </c>
      <c r="J42" s="91">
        <f t="shared" si="1"/>
        <v>2250</v>
      </c>
    </row>
    <row r="43" spans="1:10" s="6" customFormat="1" ht="30" customHeight="1">
      <c r="A43" s="89" t="s">
        <v>133</v>
      </c>
      <c r="B43" s="107" t="s">
        <v>143</v>
      </c>
      <c r="C43" s="115"/>
      <c r="D43" s="108"/>
      <c r="E43" s="109"/>
      <c r="F43" s="110"/>
      <c r="G43" s="110"/>
      <c r="H43" s="88">
        <f>SUM(H44:H46)</f>
        <v>46000</v>
      </c>
      <c r="I43" s="88">
        <f>SUM(I44:I46)</f>
        <v>49000</v>
      </c>
      <c r="J43" s="88">
        <f>SUM(J44:J46)</f>
        <v>0</v>
      </c>
    </row>
    <row r="44" spans="1:10" s="6" customFormat="1" ht="30" customHeight="1">
      <c r="A44" s="70">
        <v>1</v>
      </c>
      <c r="B44" s="61" t="s">
        <v>37</v>
      </c>
      <c r="C44" s="113">
        <v>0.38637315922814985</v>
      </c>
      <c r="D44" s="58" t="s">
        <v>5</v>
      </c>
      <c r="E44" s="71" t="s">
        <v>60</v>
      </c>
      <c r="F44" s="72">
        <f>G44</f>
        <v>10000</v>
      </c>
      <c r="G44" s="72">
        <v>10000</v>
      </c>
      <c r="H44" s="72">
        <f>F44-G44</f>
        <v>0</v>
      </c>
      <c r="I44" s="72">
        <v>4000</v>
      </c>
      <c r="J44" s="91">
        <v>0</v>
      </c>
    </row>
    <row r="45" spans="1:10" s="6" customFormat="1" ht="30" customHeight="1">
      <c r="A45" s="70">
        <v>2</v>
      </c>
      <c r="B45" s="61" t="s">
        <v>36</v>
      </c>
      <c r="C45" s="113">
        <v>0.29351293272664764</v>
      </c>
      <c r="D45" s="58" t="s">
        <v>5</v>
      </c>
      <c r="E45" s="71" t="s">
        <v>57</v>
      </c>
      <c r="F45" s="72">
        <v>25000</v>
      </c>
      <c r="G45" s="72"/>
      <c r="H45" s="72">
        <f>F45-G45</f>
        <v>25000</v>
      </c>
      <c r="I45" s="72">
        <v>25000</v>
      </c>
      <c r="J45" s="91">
        <v>0</v>
      </c>
    </row>
    <row r="46" spans="1:10" s="6" customFormat="1" ht="39.75" customHeight="1">
      <c r="A46" s="70">
        <v>3</v>
      </c>
      <c r="B46" s="61" t="s">
        <v>35</v>
      </c>
      <c r="C46" s="113">
        <v>0.21779535707708095</v>
      </c>
      <c r="D46" s="58" t="s">
        <v>7</v>
      </c>
      <c r="E46" s="71" t="s">
        <v>58</v>
      </c>
      <c r="F46" s="72">
        <v>21000</v>
      </c>
      <c r="G46" s="72"/>
      <c r="H46" s="72">
        <f>F46-G46</f>
        <v>21000</v>
      </c>
      <c r="I46" s="72">
        <v>20000</v>
      </c>
      <c r="J46" s="91">
        <v>0</v>
      </c>
    </row>
    <row r="47" ht="18" customHeight="1">
      <c r="J47" s="92"/>
    </row>
    <row r="48" spans="2:10" ht="22.5" customHeight="1">
      <c r="B48" s="5"/>
      <c r="J48" s="92"/>
    </row>
    <row r="49" ht="15">
      <c r="J49" s="92"/>
    </row>
    <row r="50" ht="15">
      <c r="J50" s="92"/>
    </row>
    <row r="51" ht="15">
      <c r="J51" s="92"/>
    </row>
    <row r="52" ht="15">
      <c r="J52" s="92"/>
    </row>
    <row r="53" ht="15">
      <c r="J53" s="92"/>
    </row>
    <row r="56" spans="1:10" s="2" customFormat="1" ht="15">
      <c r="A56" s="48"/>
      <c r="B56"/>
      <c r="C56" s="116"/>
      <c r="E56" s="4"/>
      <c r="F56" s="74"/>
      <c r="G56" s="74"/>
      <c r="H56" s="74"/>
      <c r="I56" s="74"/>
      <c r="J56" s="90"/>
    </row>
  </sheetData>
  <sheetProtection/>
  <mergeCells count="2">
    <mergeCell ref="A1:J1"/>
    <mergeCell ref="H2:J2"/>
  </mergeCells>
  <printOptions horizontalCentered="1"/>
  <pageMargins left="0.5118110236220472" right="0.4724409448818898" top="0.49" bottom="0.472440944881889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FANG</dc:creator>
  <cp:keywords/>
  <dc:description/>
  <cp:lastModifiedBy>think</cp:lastModifiedBy>
  <cp:lastPrinted>2014-06-16T09:01:39Z</cp:lastPrinted>
  <dcterms:created xsi:type="dcterms:W3CDTF">2014-06-05T13:59:11Z</dcterms:created>
  <dcterms:modified xsi:type="dcterms:W3CDTF">2014-06-16T09:01:42Z</dcterms:modified>
  <cp:category/>
  <cp:version/>
  <cp:contentType/>
  <cp:contentStatus/>
</cp:coreProperties>
</file>