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570" activeTab="2"/>
  </bookViews>
  <sheets>
    <sheet name="Sheet4" sheetId="1" r:id="rId1"/>
    <sheet name="锅炉管" sheetId="2" r:id="rId2"/>
    <sheet name="焊管及镀锌管重量" sheetId="3" r:id="rId3"/>
  </sheets>
  <definedNames/>
  <calcPr fullCalcOnLoad="1"/>
</workbook>
</file>

<file path=xl/sharedStrings.xml><?xml version="1.0" encoding="utf-8"?>
<sst xmlns="http://schemas.openxmlformats.org/spreadsheetml/2006/main" count="323" uniqueCount="180">
  <si>
    <t>圆形截面钢管重量计算</t>
  </si>
  <si>
    <t>其中Od是外径 Wt是壁厚</t>
  </si>
  <si>
    <t>公称内径</t>
  </si>
  <si>
    <t>DN20</t>
  </si>
  <si>
    <t>DN25</t>
  </si>
  <si>
    <t>DN32</t>
  </si>
  <si>
    <t>DN40</t>
  </si>
  <si>
    <t>DN50</t>
  </si>
  <si>
    <t>DN65</t>
  </si>
  <si>
    <t>DN80</t>
  </si>
  <si>
    <t>DN100</t>
  </si>
  <si>
    <t>DN125</t>
  </si>
  <si>
    <t>DN150</t>
  </si>
  <si>
    <t>DN200</t>
  </si>
  <si>
    <t>外径mm</t>
  </si>
  <si>
    <t>壁厚mm</t>
  </si>
  <si>
    <t>最小壁厚mm</t>
  </si>
  <si>
    <t>米重kg</t>
  </si>
  <si>
    <t>根重kg</t>
  </si>
  <si>
    <t>英寸</t>
  </si>
  <si>
    <t>规格</t>
  </si>
  <si>
    <t>DN15</t>
  </si>
  <si>
    <t>6.0(焊管)</t>
  </si>
  <si>
    <t>6.5(热镀锌)</t>
  </si>
  <si>
    <t>焊管（6米定尺）</t>
  </si>
  <si>
    <t>焊管（6米定尺）</t>
  </si>
  <si>
    <t>镀锌管(6米定尺）</t>
  </si>
  <si>
    <t>镀锌管(6米定尺）</t>
  </si>
  <si>
    <t xml:space="preserve">公式：kg/m = (Od - Wt) * Wt * 0.02466 </t>
  </si>
  <si>
    <t>钢材理论重量计算方法(单位：公斤)圆钢：每米重量=0.00617*直径*直径(螺纹钢和圆钢相同）</t>
  </si>
  <si>
    <t>规格：10-42mm（10、12、14、16、18、20、22、25、28、30、32、34、35、36、38、40、42mm）</t>
  </si>
  <si>
    <t>钢种：Q215、Q235、45#、50#、HG3、20CrMnTi、20Cr、20CrMo、35CrMo、42CrMo、60Si2Mn、40Cr</t>
  </si>
  <si>
    <t>GB3087-1999  GB5310-1995（热轧、挤压、扩管）</t>
  </si>
  <si>
    <t>壁厚允许偏差</t>
  </si>
  <si>
    <t>标准</t>
  </si>
  <si>
    <t>壁厚(S)</t>
  </si>
  <si>
    <t>GB3087-1999</t>
  </si>
  <si>
    <t>&gt;20</t>
  </si>
  <si>
    <t>±12.5%</t>
  </si>
  <si>
    <t>GB5310-1995</t>
  </si>
  <si>
    <t>&lt;3.5</t>
  </si>
  <si>
    <t>+15%(最小为+0.48mm)</t>
  </si>
  <si>
    <t>3.5-20</t>
  </si>
  <si>
    <t>+15%,-10%</t>
  </si>
  <si>
    <t>D&lt;219</t>
  </si>
  <si>
    <t>±10%</t>
  </si>
  <si>
    <t>+12.5%,-10%</t>
  </si>
  <si>
    <t>外径允许偏差</t>
  </si>
  <si>
    <t>外径(D)</t>
  </si>
  <si>
    <t>≤159</t>
  </si>
  <si>
    <t>&gt;159</t>
  </si>
  <si>
    <t>牌号</t>
  </si>
  <si>
    <t>抗拉强度(MPa)</t>
  </si>
  <si>
    <t>333-475</t>
  </si>
  <si>
    <t>-</t>
  </si>
  <si>
    <t>392-588</t>
  </si>
  <si>
    <t>245/226</t>
  </si>
  <si>
    <t>20G</t>
  </si>
  <si>
    <t>410-550</t>
  </si>
  <si>
    <t>20MnG</t>
  </si>
  <si>
    <t>≥415</t>
  </si>
  <si>
    <t>25MnG</t>
  </si>
  <si>
    <t>≥485</t>
  </si>
  <si>
    <t>15MoG</t>
  </si>
  <si>
    <t>450-600</t>
  </si>
  <si>
    <t>20MoG</t>
  </si>
  <si>
    <t>12CrMoG</t>
  </si>
  <si>
    <t>410-560</t>
  </si>
  <si>
    <t>15CrMoG</t>
  </si>
  <si>
    <t>440-640</t>
  </si>
  <si>
    <t>12Cr2MoG</t>
  </si>
  <si>
    <t>12Cr1MoVG</t>
  </si>
  <si>
    <t>470-640</t>
  </si>
  <si>
    <t>12Cr2MoWVTib</t>
  </si>
  <si>
    <t>540-735</t>
  </si>
  <si>
    <t>化学成份</t>
  </si>
  <si>
    <t>C</t>
  </si>
  <si>
    <t>Si</t>
  </si>
  <si>
    <t>Mn</t>
  </si>
  <si>
    <t>S≤</t>
  </si>
  <si>
    <t>Cr</t>
  </si>
  <si>
    <t>Mo</t>
  </si>
  <si>
    <t>V</t>
  </si>
  <si>
    <t>Ti</t>
  </si>
  <si>
    <t>B</t>
  </si>
  <si>
    <t>W</t>
  </si>
  <si>
    <t>0.17-0.37</t>
  </si>
  <si>
    <t>0.35-0.65</t>
  </si>
  <si>
    <t>≤0.15</t>
  </si>
  <si>
    <t>0.17-0.24</t>
  </si>
  <si>
    <t>≤0.25</t>
  </si>
  <si>
    <t>0.70-1.00</t>
  </si>
  <si>
    <t>0.40-0.80</t>
  </si>
  <si>
    <t>0.08-0.15</t>
  </si>
  <si>
    <t>0.40-0.70</t>
  </si>
  <si>
    <t>0.40-0.55</t>
  </si>
  <si>
    <t>12Cr1MoG</t>
  </si>
  <si>
    <t>12Cr2MoWVTiB</t>
  </si>
  <si>
    <t>16G</t>
  </si>
  <si>
    <t>0.07-0.10</t>
  </si>
  <si>
    <t>0.22-0.26</t>
  </si>
  <si>
    <t>0.12-0.16</t>
  </si>
  <si>
    <t>0.15-0.21</t>
  </si>
  <si>
    <t>0.08-0.11</t>
  </si>
  <si>
    <t>0.08-0.14</t>
  </si>
  <si>
    <t>0.12-0.14</t>
  </si>
  <si>
    <t>0.17-0.33</t>
  </si>
  <si>
    <t>0.45-0.71</t>
  </si>
  <si>
    <t>0.45-0.61</t>
  </si>
  <si>
    <t>0.40-0.66</t>
  </si>
  <si>
    <t>0.80-1.6</t>
  </si>
  <si>
    <t>2.00-2.46</t>
  </si>
  <si>
    <t>0.90-1.16</t>
  </si>
  <si>
    <t>1.60-2.6</t>
  </si>
  <si>
    <t>0.25-0.31</t>
  </si>
  <si>
    <t>0.44-0.61</t>
  </si>
  <si>
    <t>0.50-0.61</t>
  </si>
  <si>
    <t>0.15-0.26</t>
  </si>
  <si>
    <t>0.28-0.38</t>
  </si>
  <si>
    <t>0.002-0.14</t>
  </si>
  <si>
    <t>0.30-0.51</t>
  </si>
  <si>
    <r>
      <t>≤</t>
    </r>
    <r>
      <rPr>
        <sz val="9"/>
        <color indexed="8"/>
        <rFont val="Arial"/>
        <family val="2"/>
      </rPr>
      <t>20</t>
    </r>
  </si>
  <si>
    <r>
      <t>+15%,-12.5%</t>
    </r>
    <r>
      <rPr>
        <sz val="10.5"/>
        <color indexed="8"/>
        <rFont val="宋体"/>
        <family val="0"/>
      </rPr>
      <t>(最小为+0.45mm,-0.35mm)</t>
    </r>
  </si>
  <si>
    <r>
      <t>-10%</t>
    </r>
    <r>
      <rPr>
        <sz val="10.5"/>
        <color indexed="8"/>
        <rFont val="宋体"/>
        <family val="0"/>
      </rPr>
      <t>(最小为+0.32mm)</t>
    </r>
  </si>
  <si>
    <r>
      <t>D</t>
    </r>
    <r>
      <rPr>
        <sz val="10.5"/>
        <color indexed="8"/>
        <rFont val="宋体"/>
        <family val="0"/>
      </rPr>
      <t>≥</t>
    </r>
    <r>
      <rPr>
        <sz val="9"/>
        <color indexed="8"/>
        <rFont val="Arial"/>
        <family val="2"/>
      </rPr>
      <t>219</t>
    </r>
  </si>
  <si>
    <r>
      <t>±</t>
    </r>
    <r>
      <rPr>
        <sz val="9"/>
        <color indexed="8"/>
        <rFont val="Arial"/>
        <family val="2"/>
      </rPr>
      <t>1.0%</t>
    </r>
    <r>
      <rPr>
        <sz val="10.5"/>
        <color indexed="8"/>
        <rFont val="宋体"/>
        <family val="0"/>
      </rPr>
      <t>(最小为±0.5mm)</t>
    </r>
  </si>
  <si>
    <r>
      <t>±</t>
    </r>
    <r>
      <rPr>
        <sz val="9"/>
        <color indexed="8"/>
        <rFont val="Arial"/>
        <family val="2"/>
      </rPr>
      <t>1.0%</t>
    </r>
  </si>
  <si>
    <r>
      <t> </t>
    </r>
    <r>
      <rPr>
        <b/>
        <sz val="12"/>
        <color indexed="8"/>
        <rFont val="Arial"/>
        <family val="2"/>
      </rPr>
      <t>纵向力学性能</t>
    </r>
  </si>
  <si>
    <r>
      <t>屈服点（MPa）</t>
    </r>
    <r>
      <rPr>
        <sz val="12"/>
        <color indexed="8"/>
        <rFont val="宋体"/>
        <family val="0"/>
      </rPr>
      <t>≥</t>
    </r>
  </si>
  <si>
    <r>
      <t xml:space="preserve">伸长率（%） </t>
    </r>
    <r>
      <rPr>
        <sz val="12"/>
        <color indexed="8"/>
        <rFont val="宋体"/>
        <family val="0"/>
      </rPr>
      <t>≥</t>
    </r>
  </si>
  <si>
    <r>
      <t>冲击功(J)</t>
    </r>
    <r>
      <rPr>
        <sz val="12"/>
        <color indexed="8"/>
        <rFont val="宋体"/>
        <family val="0"/>
      </rPr>
      <t>≥</t>
    </r>
  </si>
  <si>
    <r>
      <t>P</t>
    </r>
    <r>
      <rPr>
        <b/>
        <sz val="9"/>
        <color indexed="8"/>
        <rFont val="宋体"/>
        <family val="0"/>
      </rPr>
      <t>≤</t>
    </r>
  </si>
  <si>
    <r>
      <t>≤</t>
    </r>
    <r>
      <rPr>
        <sz val="9"/>
        <color indexed="8"/>
        <rFont val="Arial"/>
        <family val="2"/>
      </rPr>
      <t>0.46</t>
    </r>
  </si>
  <si>
    <t>外径mm</t>
  </si>
  <si>
    <t>壁厚mm</t>
  </si>
  <si>
    <t>重量</t>
  </si>
  <si>
    <t>kg/m</t>
  </si>
  <si>
    <t>公称内径</t>
  </si>
  <si>
    <t>米重kg</t>
  </si>
  <si>
    <t>根重kg</t>
  </si>
  <si>
    <t>淮安07年10月</t>
  </si>
  <si>
    <t>靖江剀靖</t>
  </si>
  <si>
    <t>DN15</t>
  </si>
  <si>
    <r>
      <t>锅炉管</t>
    </r>
    <r>
      <rPr>
        <b/>
        <sz val="9"/>
        <color indexed="8"/>
        <rFont val="Arial"/>
        <family val="2"/>
      </rPr>
      <t>(GB3087-1999 GB5310-1995)</t>
    </r>
  </si>
  <si>
    <t>焊管及镀锌管重量表(按GB/T3091—2001标准执行)</t>
  </si>
  <si>
    <t>公称内径</t>
  </si>
  <si>
    <t>市场价格</t>
  </si>
  <si>
    <t>单价(元/公斤)</t>
  </si>
  <si>
    <t>壁厚(mm)</t>
  </si>
  <si>
    <t>(国标焊接钢管)</t>
  </si>
  <si>
    <t>管道类别</t>
  </si>
  <si>
    <t>单价(元/公斤)</t>
  </si>
  <si>
    <t>市场价格(元/公斤)</t>
  </si>
  <si>
    <t>红色不需填写,黄色必须填写</t>
  </si>
  <si>
    <t>(国标热镀锌钢管)</t>
  </si>
  <si>
    <t>壁厚(mm)</t>
  </si>
  <si>
    <t>备注</t>
  </si>
  <si>
    <t>错误</t>
  </si>
  <si>
    <t>公称内径</t>
  </si>
  <si>
    <t>管道外径</t>
  </si>
  <si>
    <t>管道壁厚</t>
  </si>
  <si>
    <t>管道重量</t>
  </si>
  <si>
    <t>圆钢管</t>
  </si>
  <si>
    <t>宽(mm)</t>
  </si>
  <si>
    <t>长(mm)</t>
  </si>
  <si>
    <t>重量(公斤/米)</t>
  </si>
  <si>
    <t>矩形钢管</t>
  </si>
  <si>
    <t>Φ33.7*3.2 1"</t>
  </si>
  <si>
    <t>Φ60.3*3.8 2"</t>
  </si>
  <si>
    <t>Φ88.9*4 3"</t>
  </si>
  <si>
    <t>Φ114.3*4 4"</t>
  </si>
  <si>
    <t>Φ140*4.5 5"</t>
  </si>
  <si>
    <t>Φ168.3*4.5 6"</t>
  </si>
  <si>
    <t>Φ219*6 8"</t>
  </si>
  <si>
    <t>Φ219*6.5 8"</t>
  </si>
  <si>
    <r>
      <t xml:space="preserve">Φ21.3*2.8 </t>
    </r>
    <r>
      <rPr>
        <vertAlign val="superscript"/>
        <sz val="14"/>
        <color indexed="63"/>
        <rFont val="宋体"/>
        <family val="0"/>
      </rPr>
      <t>1</t>
    </r>
    <r>
      <rPr>
        <sz val="14"/>
        <color indexed="63"/>
        <rFont val="宋体"/>
        <family val="0"/>
      </rPr>
      <t>/</t>
    </r>
    <r>
      <rPr>
        <vertAlign val="subscript"/>
        <sz val="14"/>
        <color indexed="63"/>
        <rFont val="宋体"/>
        <family val="0"/>
      </rPr>
      <t>2</t>
    </r>
    <r>
      <rPr>
        <sz val="14"/>
        <color indexed="63"/>
        <rFont val="宋体"/>
        <family val="0"/>
      </rPr>
      <t>"</t>
    </r>
  </si>
  <si>
    <r>
      <t xml:space="preserve">Φ26.9*2.8 </t>
    </r>
    <r>
      <rPr>
        <vertAlign val="superscript"/>
        <sz val="14"/>
        <color indexed="63"/>
        <rFont val="宋体"/>
        <family val="0"/>
      </rPr>
      <t>3</t>
    </r>
    <r>
      <rPr>
        <sz val="14"/>
        <color indexed="63"/>
        <rFont val="宋体"/>
        <family val="0"/>
      </rPr>
      <t>/</t>
    </r>
    <r>
      <rPr>
        <vertAlign val="subscript"/>
        <sz val="14"/>
        <color indexed="63"/>
        <rFont val="宋体"/>
        <family val="0"/>
      </rPr>
      <t>4</t>
    </r>
    <r>
      <rPr>
        <sz val="14"/>
        <color indexed="63"/>
        <rFont val="宋体"/>
        <family val="0"/>
      </rPr>
      <t>"</t>
    </r>
  </si>
  <si>
    <r>
      <t>Φ42.4*3.5 1</t>
    </r>
    <r>
      <rPr>
        <vertAlign val="superscript"/>
        <sz val="14"/>
        <color indexed="63"/>
        <rFont val="宋体"/>
        <family val="0"/>
      </rPr>
      <t>1</t>
    </r>
    <r>
      <rPr>
        <sz val="14"/>
        <color indexed="63"/>
        <rFont val="宋体"/>
        <family val="0"/>
      </rPr>
      <t>/</t>
    </r>
    <r>
      <rPr>
        <vertAlign val="subscript"/>
        <sz val="14"/>
        <color indexed="63"/>
        <rFont val="宋体"/>
        <family val="0"/>
      </rPr>
      <t>4</t>
    </r>
    <r>
      <rPr>
        <sz val="14"/>
        <color indexed="63"/>
        <rFont val="宋体"/>
        <family val="0"/>
      </rPr>
      <t>"</t>
    </r>
  </si>
  <si>
    <r>
      <t>Φ48.3*3.5 1</t>
    </r>
    <r>
      <rPr>
        <vertAlign val="superscript"/>
        <sz val="14"/>
        <color indexed="63"/>
        <rFont val="宋体"/>
        <family val="0"/>
      </rPr>
      <t>1</t>
    </r>
    <r>
      <rPr>
        <sz val="14"/>
        <color indexed="63"/>
        <rFont val="宋体"/>
        <family val="0"/>
      </rPr>
      <t>/</t>
    </r>
    <r>
      <rPr>
        <vertAlign val="subscript"/>
        <sz val="14"/>
        <color indexed="63"/>
        <rFont val="宋体"/>
        <family val="0"/>
      </rPr>
      <t>2</t>
    </r>
    <r>
      <rPr>
        <sz val="14"/>
        <color indexed="63"/>
        <rFont val="宋体"/>
        <family val="0"/>
      </rPr>
      <t>"</t>
    </r>
  </si>
  <si>
    <r>
      <t>Φ76.1*4 2</t>
    </r>
    <r>
      <rPr>
        <vertAlign val="superscript"/>
        <sz val="14"/>
        <color indexed="63"/>
        <rFont val="宋体"/>
        <family val="0"/>
      </rPr>
      <t>1</t>
    </r>
    <r>
      <rPr>
        <sz val="14"/>
        <color indexed="63"/>
        <rFont val="宋体"/>
        <family val="0"/>
      </rPr>
      <t>/</t>
    </r>
    <r>
      <rPr>
        <vertAlign val="subscript"/>
        <sz val="14"/>
        <color indexed="63"/>
        <rFont val="宋体"/>
        <family val="0"/>
      </rPr>
      <t>2</t>
    </r>
    <r>
      <rPr>
        <sz val="14"/>
        <color indexed="63"/>
        <rFont val="宋体"/>
        <family val="0"/>
      </rPr>
      <t>"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</si>
</sst>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4">
    <font>
      <sz val="12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2"/>
      <color indexed="10"/>
      <name val="宋体"/>
      <family val="0"/>
    </font>
    <font>
      <sz val="12"/>
      <color indexed="63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Arial"/>
      <family val="2"/>
    </font>
    <font>
      <sz val="14"/>
      <name val="宋体"/>
      <family val="0"/>
    </font>
    <font>
      <sz val="14"/>
      <color indexed="63"/>
      <name val="宋体"/>
      <family val="0"/>
    </font>
    <font>
      <sz val="24"/>
      <name val="隶书"/>
      <family val="3"/>
    </font>
    <font>
      <sz val="24"/>
      <color indexed="12"/>
      <name val="隶书"/>
      <family val="3"/>
    </font>
    <font>
      <sz val="18"/>
      <name val="宋体"/>
      <family val="0"/>
    </font>
    <font>
      <sz val="18"/>
      <name val="隶书"/>
      <family val="3"/>
    </font>
    <font>
      <vertAlign val="subscript"/>
      <sz val="14"/>
      <color indexed="63"/>
      <name val="宋体"/>
      <family val="0"/>
    </font>
    <font>
      <vertAlign val="superscript"/>
      <sz val="14"/>
      <color indexed="63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 diagonalUp="1">
      <left style="medium"/>
      <right style="medium"/>
      <top style="medium"/>
      <bottom style="medium"/>
      <diagonal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top" wrapText="1"/>
    </xf>
    <xf numFmtId="12" fontId="4" fillId="2" borderId="0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0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vertical="center"/>
    </xf>
    <xf numFmtId="0" fontId="17" fillId="4" borderId="4" xfId="0" applyFont="1" applyFill="1" applyBorder="1" applyAlignment="1">
      <alignment vertical="top" wrapText="1"/>
    </xf>
    <xf numFmtId="0" fontId="17" fillId="5" borderId="5" xfId="0" applyFont="1" applyFill="1" applyBorder="1" applyAlignment="1">
      <alignment vertical="top" wrapText="1"/>
    </xf>
    <xf numFmtId="0" fontId="0" fillId="5" borderId="6" xfId="0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12" fontId="4" fillId="5" borderId="6" xfId="0" applyNumberFormat="1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180" fontId="0" fillId="2" borderId="0" xfId="0" applyNumberFormat="1" applyFill="1" applyBorder="1" applyAlignment="1">
      <alignment vertical="center"/>
    </xf>
    <xf numFmtId="180" fontId="0" fillId="2" borderId="4" xfId="0" applyNumberFormat="1" applyFill="1" applyBorder="1" applyAlignment="1">
      <alignment vertical="center"/>
    </xf>
    <xf numFmtId="180" fontId="8" fillId="2" borderId="0" xfId="0" applyNumberFormat="1" applyFont="1" applyFill="1" applyBorder="1" applyAlignment="1">
      <alignment vertical="center"/>
    </xf>
    <xf numFmtId="180" fontId="10" fillId="2" borderId="0" xfId="0" applyNumberFormat="1" applyFont="1" applyFill="1" applyBorder="1" applyAlignment="1">
      <alignment horizontal="center" vertical="top" wrapText="1"/>
    </xf>
    <xf numFmtId="180" fontId="11" fillId="2" borderId="0" xfId="0" applyNumberFormat="1" applyFont="1" applyFill="1" applyBorder="1" applyAlignment="1">
      <alignment horizontal="center" vertical="center" wrapText="1"/>
    </xf>
    <xf numFmtId="180" fontId="10" fillId="2" borderId="1" xfId="0" applyNumberFormat="1" applyFont="1" applyFill="1" applyBorder="1" applyAlignment="1">
      <alignment horizontal="center" vertical="center" wrapText="1"/>
    </xf>
    <xf numFmtId="180" fontId="13" fillId="2" borderId="1" xfId="0" applyNumberFormat="1" applyFont="1" applyFill="1" applyBorder="1" applyAlignment="1">
      <alignment horizontal="center" vertical="center" wrapText="1"/>
    </xf>
    <xf numFmtId="180" fontId="12" fillId="2" borderId="1" xfId="0" applyNumberFormat="1" applyFont="1" applyFill="1" applyBorder="1" applyAlignment="1">
      <alignment horizontal="center" vertical="center" wrapText="1"/>
    </xf>
    <xf numFmtId="180" fontId="8" fillId="2" borderId="0" xfId="0" applyNumberFormat="1" applyFont="1" applyFill="1" applyAlignment="1">
      <alignment vertical="center"/>
    </xf>
    <xf numFmtId="180" fontId="11" fillId="3" borderId="3" xfId="0" applyNumberFormat="1" applyFont="1" applyFill="1" applyBorder="1" applyAlignment="1">
      <alignment horizontal="center" vertical="center" wrapText="1"/>
    </xf>
    <xf numFmtId="180" fontId="9" fillId="2" borderId="1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16" fillId="4" borderId="4" xfId="0" applyNumberFormat="1" applyFont="1" applyFill="1" applyBorder="1" applyAlignment="1">
      <alignment horizontal="center" vertical="center"/>
    </xf>
    <xf numFmtId="180" fontId="16" fillId="5" borderId="5" xfId="0" applyNumberFormat="1" applyFont="1" applyFill="1" applyBorder="1" applyAlignment="1">
      <alignment horizontal="center" vertical="center"/>
    </xf>
    <xf numFmtId="180" fontId="20" fillId="6" borderId="4" xfId="0" applyNumberFormat="1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180" fontId="21" fillId="6" borderId="4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top" wrapText="1"/>
    </xf>
    <xf numFmtId="0" fontId="17" fillId="5" borderId="5" xfId="0" applyFont="1" applyFill="1" applyBorder="1" applyAlignment="1">
      <alignment horizontal="center" vertical="top" wrapText="1"/>
    </xf>
    <xf numFmtId="0" fontId="21" fillId="5" borderId="4" xfId="0" applyFont="1" applyFill="1" applyBorder="1" applyAlignment="1">
      <alignment horizontal="center" vertical="center"/>
    </xf>
    <xf numFmtId="180" fontId="21" fillId="5" borderId="4" xfId="0" applyNumberFormat="1" applyFont="1" applyFill="1" applyBorder="1" applyAlignment="1">
      <alignment horizontal="center" vertical="center"/>
    </xf>
    <xf numFmtId="180" fontId="20" fillId="6" borderId="4" xfId="0" applyNumberFormat="1" applyFont="1" applyFill="1" applyBorder="1" applyAlignment="1" applyProtection="1">
      <alignment horizontal="center" vertical="center"/>
      <protection hidden="1"/>
    </xf>
    <xf numFmtId="0" fontId="21" fillId="6" borderId="4" xfId="0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  <protection hidden="1"/>
    </xf>
    <xf numFmtId="0" fontId="21" fillId="6" borderId="13" xfId="0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18" fillId="7" borderId="18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top" wrapText="1"/>
    </xf>
    <xf numFmtId="0" fontId="0" fillId="2" borderId="1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9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="85" zoomScaleNormal="85" workbookViewId="0" topLeftCell="A6">
      <selection activeCell="C42" sqref="C42"/>
    </sheetView>
  </sheetViews>
  <sheetFormatPr defaultColWidth="9.00390625" defaultRowHeight="14.25"/>
  <cols>
    <col min="1" max="1" width="16.00390625" style="0" customWidth="1"/>
    <col min="2" max="2" width="15.25390625" style="0" customWidth="1"/>
    <col min="3" max="3" width="21.625" style="49" customWidth="1"/>
    <col min="4" max="4" width="26.50390625" style="0" customWidth="1"/>
    <col min="5" max="5" width="26.75390625" style="51" customWidth="1"/>
    <col min="6" max="6" width="22.25390625" style="0" customWidth="1"/>
  </cols>
  <sheetData>
    <row r="1" spans="1:14" ht="18.75" customHeight="1" hidden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37"/>
      <c r="L1" s="1"/>
      <c r="M1" s="1"/>
      <c r="N1" s="1"/>
    </row>
    <row r="2" spans="1:14" ht="18.75" customHeight="1" hidden="1">
      <c r="A2" s="80" t="s">
        <v>28</v>
      </c>
      <c r="B2" s="81"/>
      <c r="C2" s="81"/>
      <c r="D2" s="81"/>
      <c r="E2" s="81"/>
      <c r="F2" s="81"/>
      <c r="G2" s="81"/>
      <c r="H2" s="81"/>
      <c r="I2" s="82"/>
      <c r="J2" s="2"/>
      <c r="K2" s="37"/>
      <c r="L2" s="1"/>
      <c r="M2" s="1"/>
      <c r="N2" s="1"/>
    </row>
    <row r="3" spans="1:14" ht="18.75" customHeight="1" hidden="1">
      <c r="A3" s="64" t="s">
        <v>1</v>
      </c>
      <c r="B3" s="81"/>
      <c r="C3" s="81"/>
      <c r="D3" s="81"/>
      <c r="E3" s="81"/>
      <c r="F3" s="81"/>
      <c r="G3" s="81"/>
      <c r="H3" s="81"/>
      <c r="I3" s="82"/>
      <c r="J3" s="2"/>
      <c r="K3" s="37"/>
      <c r="L3" s="1"/>
      <c r="M3" s="1"/>
      <c r="N3" s="1"/>
    </row>
    <row r="4" ht="14.25" hidden="1"/>
    <row r="5" ht="14.25" hidden="1"/>
    <row r="6" spans="1:7" ht="39" customHeight="1">
      <c r="A6" s="83" t="s">
        <v>162</v>
      </c>
      <c r="B6" s="84"/>
      <c r="C6" s="84"/>
      <c r="D6" s="84"/>
      <c r="E6" s="84"/>
      <c r="F6" s="84"/>
      <c r="G6" s="50"/>
    </row>
    <row r="7" spans="1:7" ht="39" customHeight="1">
      <c r="A7" s="56" t="s">
        <v>158</v>
      </c>
      <c r="B7" s="56" t="s">
        <v>146</v>
      </c>
      <c r="C7" s="57" t="s">
        <v>147</v>
      </c>
      <c r="D7" s="56" t="s">
        <v>150</v>
      </c>
      <c r="E7" s="57" t="s">
        <v>155</v>
      </c>
      <c r="F7" s="56" t="s">
        <v>156</v>
      </c>
      <c r="G7" s="50"/>
    </row>
    <row r="8" spans="1:7" ht="39" customHeight="1">
      <c r="A8" s="55" t="s">
        <v>4</v>
      </c>
      <c r="B8" s="55">
        <v>6</v>
      </c>
      <c r="C8" s="62">
        <f>IF(A8=A25,H25*B8,IF(A8=A26,H26*B8,IF(A8=A27,H27*B8,IF(A8=A28,H28*B8,IF(A8=A29,H29*B8,IF(A8=A30,H30*B8,IF(A8=A31,H31*B8,IF(A8=A32,H32*B8,F8))))))))</f>
        <v>15.323999999999998</v>
      </c>
      <c r="D8" s="71" t="s">
        <v>154</v>
      </c>
      <c r="E8" s="62" t="str">
        <f>IF(A8=A25,D25,IF(A8=A26,D26,IF(A8=A27,D27,IF(A8=A28,D28,IF(A8=A29,D29,IF(A8=A30,D30,IF(A8=A31,D31,IF(A8=A32,D32,F8))))))))</f>
        <v>Φ33.7*3.2 1"</v>
      </c>
      <c r="F8" s="63" t="s">
        <v>157</v>
      </c>
      <c r="G8" s="50"/>
    </row>
    <row r="9" spans="1:7" ht="39" customHeight="1">
      <c r="A9" s="55" t="s">
        <v>13</v>
      </c>
      <c r="B9" s="55">
        <v>6</v>
      </c>
      <c r="C9" s="62">
        <f>IF(A9=A33,H33*B9,IF(A9=A34,H34*B9,IF(A9=A35,H35*B9,IF(A9=A36,H36*B9,F9))))</f>
        <v>216.71999999999997</v>
      </c>
      <c r="D9" s="72"/>
      <c r="E9" s="62" t="str">
        <f>IF(A9=A33,D33,IF(A9=A34,D34,IF(A9=A35,D35,IF(A9=A36,D37,F9))))</f>
        <v>Φ219*6.5 8"</v>
      </c>
      <c r="F9" s="63" t="s">
        <v>157</v>
      </c>
      <c r="G9" s="50"/>
    </row>
    <row r="10" spans="1:7" ht="39" customHeight="1">
      <c r="A10" s="55" t="s">
        <v>8</v>
      </c>
      <c r="B10" s="55">
        <v>6</v>
      </c>
      <c r="C10" s="62">
        <f>IF(A10=A25,F25*B10,IF(A10=A26,F26*B10,IF(A10=A27,F27*B10,IF(A10=A28,F28*B10,IF(A10=A29,F29*B10,IF(A10=A30,F30*B10,IF(A10=A31,F31*B10,IF(A10=A32,F32*B10,F10))))))))</f>
        <v>42.660000000000004</v>
      </c>
      <c r="D10" s="71" t="s">
        <v>149</v>
      </c>
      <c r="E10" s="62" t="str">
        <f>IF(A10=A27,D27,IF(A10=A28,D28,IF(A10=A29,D29,IF(A10=A30,D30,IF(A10=A31,D31,IF(A10=A32,D32,IF(A10=A26,D26,IF(A10=A25,D25,F10))))))))</f>
        <v>Φ76.1*4 21/2"</v>
      </c>
      <c r="F10" s="63" t="s">
        <v>157</v>
      </c>
      <c r="G10" s="50"/>
    </row>
    <row r="11" spans="1:7" ht="39" customHeight="1">
      <c r="A11" s="55" t="s">
        <v>13</v>
      </c>
      <c r="B11" s="55">
        <v>6</v>
      </c>
      <c r="C11" s="62">
        <f>IF(A11=A35,F35*B11,IF(A11=A36,F36*B11,IF(A11=A37,F37*B11,IF(A11=A38,F38*B11,F11))))</f>
        <v>189.18</v>
      </c>
      <c r="D11" s="72"/>
      <c r="E11" s="62" t="str">
        <f>IF(A11=A35,D35,IF(A11=A36,D36,IF(A11=A34,D34,IF(A11=A33,D33,F11))))</f>
        <v>Φ219*6 8"</v>
      </c>
      <c r="F11" s="63" t="s">
        <v>157</v>
      </c>
      <c r="G11" s="50"/>
    </row>
    <row r="12" spans="1:7" ht="39" customHeight="1">
      <c r="A12" s="56" t="s">
        <v>159</v>
      </c>
      <c r="B12" s="56" t="s">
        <v>160</v>
      </c>
      <c r="C12" s="57" t="s">
        <v>161</v>
      </c>
      <c r="D12" s="56" t="s">
        <v>152</v>
      </c>
      <c r="E12" s="57" t="s">
        <v>151</v>
      </c>
      <c r="F12" s="69"/>
      <c r="G12" s="50"/>
    </row>
    <row r="13" spans="1:7" ht="39" customHeight="1">
      <c r="A13" s="55">
        <v>114</v>
      </c>
      <c r="B13" s="55">
        <v>8</v>
      </c>
      <c r="C13" s="54">
        <f>SUM((A13-B13)*B13*0.02466)</f>
        <v>20.91168</v>
      </c>
      <c r="D13" s="55">
        <v>5.25</v>
      </c>
      <c r="E13" s="54">
        <f>SUM(C13*D13)</f>
        <v>109.78632</v>
      </c>
      <c r="F13" s="70"/>
      <c r="G13" s="50"/>
    </row>
    <row r="14" spans="1:7" ht="39" customHeight="1" hidden="1">
      <c r="A14" s="50"/>
      <c r="B14" s="50"/>
      <c r="C14" s="51"/>
      <c r="D14" s="50"/>
      <c r="F14" s="50"/>
      <c r="G14" s="50"/>
    </row>
    <row r="15" spans="1:7" ht="39" customHeight="1" hidden="1">
      <c r="A15" s="50"/>
      <c r="B15" s="50"/>
      <c r="C15" s="51"/>
      <c r="D15" s="50"/>
      <c r="F15" s="50"/>
      <c r="G15" s="50"/>
    </row>
    <row r="16" spans="1:7" ht="39" customHeight="1" hidden="1">
      <c r="A16" s="50"/>
      <c r="B16" s="50"/>
      <c r="C16" s="51"/>
      <c r="D16" s="50"/>
      <c r="F16" s="50"/>
      <c r="G16" s="50"/>
    </row>
    <row r="17" spans="1:7" ht="39" customHeight="1" hidden="1">
      <c r="A17" s="50"/>
      <c r="B17" s="50"/>
      <c r="C17" s="51"/>
      <c r="D17" s="50"/>
      <c r="F17" s="50"/>
      <c r="G17" s="50"/>
    </row>
    <row r="18" spans="1:7" ht="39" customHeight="1" hidden="1">
      <c r="A18" s="50"/>
      <c r="B18" s="50"/>
      <c r="C18" s="51"/>
      <c r="D18" s="50"/>
      <c r="F18" s="50"/>
      <c r="G18" s="50"/>
    </row>
    <row r="19" spans="1:7" ht="39" customHeight="1" hidden="1">
      <c r="A19" s="50"/>
      <c r="B19" s="50"/>
      <c r="C19" s="51"/>
      <c r="D19" s="50"/>
      <c r="F19" s="50"/>
      <c r="G19" s="50"/>
    </row>
    <row r="20" spans="1:7" ht="39" customHeight="1" hidden="1">
      <c r="A20" s="50"/>
      <c r="B20" s="50"/>
      <c r="C20" s="51"/>
      <c r="D20" s="50"/>
      <c r="F20" s="50"/>
      <c r="G20" s="50"/>
    </row>
    <row r="21" spans="1:7" ht="39" customHeight="1" hidden="1">
      <c r="A21" s="50"/>
      <c r="B21" s="50"/>
      <c r="C21" s="51"/>
      <c r="D21" s="50"/>
      <c r="F21" s="50"/>
      <c r="G21" s="50"/>
    </row>
    <row r="22" spans="1:7" ht="39" customHeight="1" hidden="1">
      <c r="A22" s="50"/>
      <c r="B22" s="50"/>
      <c r="C22" s="51"/>
      <c r="D22" s="50"/>
      <c r="F22" s="50"/>
      <c r="G22" s="50"/>
    </row>
    <row r="23" spans="1:12" ht="39" customHeight="1" hidden="1">
      <c r="A23" s="20" t="s">
        <v>133</v>
      </c>
      <c r="B23" s="21">
        <v>0</v>
      </c>
      <c r="C23" s="52" t="s">
        <v>134</v>
      </c>
      <c r="D23" s="21">
        <v>0</v>
      </c>
      <c r="E23" s="52" t="s">
        <v>135</v>
      </c>
      <c r="F23" s="21">
        <f>SUM(H23)</f>
        <v>0</v>
      </c>
      <c r="G23" s="20" t="s">
        <v>136</v>
      </c>
      <c r="H23" s="21">
        <f>SUM((B23-D23)*D23*0.02466)</f>
        <v>0</v>
      </c>
      <c r="I23" s="34"/>
      <c r="J23" s="65" t="s">
        <v>141</v>
      </c>
      <c r="K23" s="66"/>
      <c r="L23" s="20" t="s">
        <v>133</v>
      </c>
    </row>
    <row r="24" spans="1:12" ht="39" customHeight="1" hidden="1">
      <c r="A24" s="22" t="s">
        <v>145</v>
      </c>
      <c r="B24" s="23" t="s">
        <v>133</v>
      </c>
      <c r="C24" s="53"/>
      <c r="D24" s="20"/>
      <c r="E24" s="53"/>
      <c r="F24" s="23" t="s">
        <v>138</v>
      </c>
      <c r="G24" s="23" t="s">
        <v>139</v>
      </c>
      <c r="H24" s="23" t="s">
        <v>138</v>
      </c>
      <c r="I24" s="35" t="s">
        <v>139</v>
      </c>
      <c r="J24" s="73" t="s">
        <v>140</v>
      </c>
      <c r="K24" s="74"/>
      <c r="L24" s="22" t="s">
        <v>137</v>
      </c>
    </row>
    <row r="25" spans="1:12" ht="39" customHeight="1" hidden="1">
      <c r="A25" s="20" t="s">
        <v>142</v>
      </c>
      <c r="B25" s="58">
        <v>21.3</v>
      </c>
      <c r="C25" s="53"/>
      <c r="D25" s="58" t="s">
        <v>175</v>
      </c>
      <c r="E25" s="53"/>
      <c r="F25" s="58">
        <v>1.28</v>
      </c>
      <c r="G25" s="58">
        <v>7.68</v>
      </c>
      <c r="H25" s="25">
        <v>1.357</v>
      </c>
      <c r="I25" s="25">
        <v>8.14</v>
      </c>
      <c r="J25" s="36">
        <v>6.66</v>
      </c>
      <c r="K25" s="38">
        <f>SUM(J25*H25)</f>
        <v>9.03762</v>
      </c>
      <c r="L25" s="24" t="s">
        <v>142</v>
      </c>
    </row>
    <row r="26" spans="1:12" ht="39" customHeight="1" hidden="1">
      <c r="A26" s="58" t="s">
        <v>3</v>
      </c>
      <c r="B26" s="58">
        <v>26.9</v>
      </c>
      <c r="C26" s="53"/>
      <c r="D26" s="58" t="s">
        <v>176</v>
      </c>
      <c r="E26" s="53"/>
      <c r="F26" s="58">
        <v>1.66</v>
      </c>
      <c r="G26" s="58">
        <v>9.96</v>
      </c>
      <c r="H26" s="25">
        <v>1.76</v>
      </c>
      <c r="I26" s="25">
        <v>10.56</v>
      </c>
      <c r="J26" s="36">
        <v>6.56</v>
      </c>
      <c r="K26" s="38">
        <f aca="true" t="shared" si="0" ref="K26:K37">SUM(J26*H26)</f>
        <v>11.545599999999999</v>
      </c>
      <c r="L26" s="25" t="s">
        <v>3</v>
      </c>
    </row>
    <row r="27" spans="1:12" ht="39" customHeight="1" hidden="1">
      <c r="A27" s="58" t="s">
        <v>4</v>
      </c>
      <c r="B27" s="58">
        <v>33.7</v>
      </c>
      <c r="C27" s="53"/>
      <c r="D27" s="58" t="s">
        <v>167</v>
      </c>
      <c r="E27" s="53"/>
      <c r="F27" s="58">
        <v>2.41</v>
      </c>
      <c r="G27" s="58">
        <v>14.46</v>
      </c>
      <c r="H27" s="25">
        <v>2.554</v>
      </c>
      <c r="I27" s="25">
        <v>15.32</v>
      </c>
      <c r="J27" s="36">
        <v>6.31</v>
      </c>
      <c r="K27" s="38">
        <f t="shared" si="0"/>
        <v>16.11574</v>
      </c>
      <c r="L27" s="25" t="s">
        <v>4</v>
      </c>
    </row>
    <row r="28" spans="1:12" ht="39" customHeight="1" hidden="1">
      <c r="A28" s="58" t="s">
        <v>5</v>
      </c>
      <c r="B28" s="58">
        <v>42.4</v>
      </c>
      <c r="C28" s="53"/>
      <c r="D28" s="58" t="s">
        <v>177</v>
      </c>
      <c r="E28" s="53"/>
      <c r="F28" s="58">
        <v>3.36</v>
      </c>
      <c r="G28" s="58">
        <v>20.16</v>
      </c>
      <c r="H28" s="25">
        <v>3.56</v>
      </c>
      <c r="I28" s="25">
        <v>21.36</v>
      </c>
      <c r="J28" s="36">
        <v>6.31</v>
      </c>
      <c r="K28" s="38">
        <f t="shared" si="0"/>
        <v>22.4636</v>
      </c>
      <c r="L28" s="25" t="s">
        <v>5</v>
      </c>
    </row>
    <row r="29" spans="1:12" ht="39" customHeight="1" hidden="1">
      <c r="A29" s="58" t="s">
        <v>6</v>
      </c>
      <c r="B29" s="58">
        <v>48.3</v>
      </c>
      <c r="C29" s="53"/>
      <c r="D29" s="58" t="s">
        <v>178</v>
      </c>
      <c r="E29" s="53"/>
      <c r="F29" s="58">
        <v>3.87</v>
      </c>
      <c r="G29" s="58">
        <v>23.22</v>
      </c>
      <c r="H29" s="25">
        <v>4.1</v>
      </c>
      <c r="I29" s="25">
        <v>24.6</v>
      </c>
      <c r="J29" s="36">
        <v>6.13</v>
      </c>
      <c r="K29" s="38">
        <f t="shared" si="0"/>
        <v>25.133</v>
      </c>
      <c r="L29" s="25" t="s">
        <v>6</v>
      </c>
    </row>
    <row r="30" spans="1:12" ht="39" customHeight="1" hidden="1">
      <c r="A30" s="58" t="s">
        <v>7</v>
      </c>
      <c r="B30" s="58">
        <v>60.3</v>
      </c>
      <c r="C30" s="53"/>
      <c r="D30" s="58" t="s">
        <v>168</v>
      </c>
      <c r="E30" s="53"/>
      <c r="F30" s="58">
        <v>5.29</v>
      </c>
      <c r="G30" s="58">
        <v>31.74</v>
      </c>
      <c r="H30" s="25">
        <v>5.607</v>
      </c>
      <c r="I30" s="25">
        <v>33.64</v>
      </c>
      <c r="J30" s="36">
        <v>6.13</v>
      </c>
      <c r="K30" s="38">
        <f t="shared" si="0"/>
        <v>34.37091</v>
      </c>
      <c r="L30" s="25" t="s">
        <v>7</v>
      </c>
    </row>
    <row r="31" spans="1:12" ht="39" customHeight="1" hidden="1">
      <c r="A31" s="58" t="s">
        <v>8</v>
      </c>
      <c r="B31" s="58">
        <v>76.1</v>
      </c>
      <c r="C31" s="53"/>
      <c r="D31" s="58" t="s">
        <v>179</v>
      </c>
      <c r="E31" s="53"/>
      <c r="F31" s="58">
        <v>7.11</v>
      </c>
      <c r="G31" s="58">
        <v>42.66</v>
      </c>
      <c r="H31" s="25">
        <v>7.536</v>
      </c>
      <c r="I31" s="25">
        <v>45.21</v>
      </c>
      <c r="J31" s="36">
        <v>6.05</v>
      </c>
      <c r="K31" s="38">
        <f t="shared" si="0"/>
        <v>45.5928</v>
      </c>
      <c r="L31" s="25" t="s">
        <v>8</v>
      </c>
    </row>
    <row r="32" spans="1:12" ht="39" customHeight="1" hidden="1">
      <c r="A32" s="58" t="s">
        <v>9</v>
      </c>
      <c r="B32" s="58">
        <v>88.9</v>
      </c>
      <c r="C32" s="53"/>
      <c r="D32" s="58" t="s">
        <v>169</v>
      </c>
      <c r="E32" s="53"/>
      <c r="F32" s="58">
        <v>8.38</v>
      </c>
      <c r="G32" s="58">
        <v>50.28</v>
      </c>
      <c r="H32" s="25">
        <v>8.88</v>
      </c>
      <c r="I32" s="25">
        <v>53.28</v>
      </c>
      <c r="J32" s="36">
        <v>5.25</v>
      </c>
      <c r="K32" s="38">
        <f t="shared" si="0"/>
        <v>46.620000000000005</v>
      </c>
      <c r="L32" s="25" t="s">
        <v>9</v>
      </c>
    </row>
    <row r="33" spans="1:12" ht="39" customHeight="1" hidden="1">
      <c r="A33" s="58" t="s">
        <v>10</v>
      </c>
      <c r="B33" s="58">
        <v>114.3</v>
      </c>
      <c r="C33" s="53"/>
      <c r="D33" s="58" t="s">
        <v>170</v>
      </c>
      <c r="E33" s="53"/>
      <c r="F33" s="58">
        <v>10.88</v>
      </c>
      <c r="G33" s="58">
        <v>65.28</v>
      </c>
      <c r="H33" s="25">
        <v>11.53</v>
      </c>
      <c r="I33" s="25">
        <v>69.18</v>
      </c>
      <c r="J33" s="36">
        <v>6.05</v>
      </c>
      <c r="K33" s="38">
        <f t="shared" si="0"/>
        <v>69.75649999999999</v>
      </c>
      <c r="L33" s="25" t="s">
        <v>10</v>
      </c>
    </row>
    <row r="34" spans="1:12" ht="39" customHeight="1" hidden="1">
      <c r="A34" s="58" t="s">
        <v>11</v>
      </c>
      <c r="B34" s="58">
        <v>140</v>
      </c>
      <c r="C34" s="53"/>
      <c r="D34" s="58" t="s">
        <v>171</v>
      </c>
      <c r="E34" s="53"/>
      <c r="F34" s="58">
        <v>15.04</v>
      </c>
      <c r="G34" s="58">
        <v>90.24</v>
      </c>
      <c r="H34" s="25">
        <v>15.942</v>
      </c>
      <c r="I34" s="25">
        <v>98.65</v>
      </c>
      <c r="J34" s="36">
        <v>6.27</v>
      </c>
      <c r="K34" s="38">
        <f t="shared" si="0"/>
        <v>99.95634</v>
      </c>
      <c r="L34" s="25" t="s">
        <v>11</v>
      </c>
    </row>
    <row r="35" spans="1:12" ht="39" customHeight="1" hidden="1">
      <c r="A35" s="58" t="s">
        <v>12</v>
      </c>
      <c r="B35" s="58">
        <v>168.3</v>
      </c>
      <c r="C35" s="53"/>
      <c r="D35" s="58" t="s">
        <v>172</v>
      </c>
      <c r="E35" s="53"/>
      <c r="F35" s="58">
        <v>18.18</v>
      </c>
      <c r="G35" s="58">
        <v>109.08</v>
      </c>
      <c r="H35" s="25">
        <v>19.27</v>
      </c>
      <c r="I35" s="25">
        <v>115.62</v>
      </c>
      <c r="J35" s="36">
        <v>6.27</v>
      </c>
      <c r="K35" s="38">
        <f t="shared" si="0"/>
        <v>120.82289999999999</v>
      </c>
      <c r="L35" s="25" t="s">
        <v>12</v>
      </c>
    </row>
    <row r="36" spans="1:12" ht="39" customHeight="1" hidden="1">
      <c r="A36" s="58" t="s">
        <v>13</v>
      </c>
      <c r="B36" s="58">
        <v>219.1</v>
      </c>
      <c r="C36" s="53"/>
      <c r="D36" s="58" t="s">
        <v>173</v>
      </c>
      <c r="E36" s="53"/>
      <c r="F36" s="58">
        <v>31.53</v>
      </c>
      <c r="G36" s="58">
        <v>189.18</v>
      </c>
      <c r="H36" s="25">
        <v>36.12</v>
      </c>
      <c r="I36" s="26"/>
      <c r="J36" s="36"/>
      <c r="K36" s="38">
        <f t="shared" si="0"/>
        <v>0</v>
      </c>
      <c r="L36" s="25" t="s">
        <v>13</v>
      </c>
    </row>
    <row r="37" spans="1:12" ht="39" customHeight="1" hidden="1">
      <c r="A37" s="58" t="s">
        <v>13</v>
      </c>
      <c r="B37" s="58">
        <v>219.1</v>
      </c>
      <c r="C37" s="53"/>
      <c r="D37" s="58" t="s">
        <v>174</v>
      </c>
      <c r="E37" s="53"/>
      <c r="F37" s="59"/>
      <c r="G37" s="59"/>
      <c r="H37" s="25">
        <v>36.12</v>
      </c>
      <c r="I37" s="25">
        <v>216.72</v>
      </c>
      <c r="J37" s="36">
        <v>6.57</v>
      </c>
      <c r="K37" s="38">
        <f t="shared" si="0"/>
        <v>237.3084</v>
      </c>
      <c r="L37" s="25" t="s">
        <v>13</v>
      </c>
    </row>
    <row r="38" spans="1:12" ht="39" customHeight="1" hidden="1">
      <c r="A38" s="58"/>
      <c r="B38" s="58"/>
      <c r="C38" s="53"/>
      <c r="D38" s="58"/>
      <c r="E38" s="53"/>
      <c r="F38" s="59"/>
      <c r="G38" s="59"/>
      <c r="H38" s="25"/>
      <c r="I38" s="25"/>
      <c r="J38" s="36"/>
      <c r="K38" s="38"/>
      <c r="L38" s="25"/>
    </row>
    <row r="39" spans="1:12" ht="39" customHeight="1" hidden="1">
      <c r="A39" s="75"/>
      <c r="B39" s="76"/>
      <c r="C39" s="76"/>
      <c r="D39" s="76"/>
      <c r="E39" s="77"/>
      <c r="F39" s="78" t="s">
        <v>25</v>
      </c>
      <c r="G39" s="78"/>
      <c r="H39" s="78" t="s">
        <v>27</v>
      </c>
      <c r="I39" s="78"/>
      <c r="J39" s="1"/>
      <c r="K39" s="37"/>
      <c r="L39" s="1"/>
    </row>
    <row r="40" spans="1:7" ht="39" customHeight="1">
      <c r="A40" s="67" t="s">
        <v>166</v>
      </c>
      <c r="B40" s="67"/>
      <c r="C40" s="67"/>
      <c r="D40" s="67"/>
      <c r="E40" s="67"/>
      <c r="F40" s="67"/>
      <c r="G40" s="50"/>
    </row>
    <row r="41" spans="1:7" ht="39" customHeight="1">
      <c r="A41" s="56" t="s">
        <v>164</v>
      </c>
      <c r="B41" s="56" t="s">
        <v>163</v>
      </c>
      <c r="C41" s="57" t="s">
        <v>148</v>
      </c>
      <c r="D41" s="56" t="s">
        <v>165</v>
      </c>
      <c r="E41" s="57" t="s">
        <v>152</v>
      </c>
      <c r="F41" s="56" t="s">
        <v>151</v>
      </c>
      <c r="G41" s="50"/>
    </row>
    <row r="42" spans="1:7" ht="39" customHeight="1">
      <c r="A42" s="60">
        <v>120</v>
      </c>
      <c r="B42" s="60">
        <v>120</v>
      </c>
      <c r="C42" s="61">
        <v>4</v>
      </c>
      <c r="D42" s="56">
        <f>SUM((2*A42+2*B42-4*C42)*C42*0.00785)</f>
        <v>14.5696</v>
      </c>
      <c r="E42" s="61">
        <v>5.25</v>
      </c>
      <c r="F42" s="56">
        <f>SUM(D42*E42)</f>
        <v>76.4904</v>
      </c>
      <c r="G42" s="50"/>
    </row>
    <row r="43" spans="1:7" ht="39" customHeight="1">
      <c r="A43" s="68" t="s">
        <v>153</v>
      </c>
      <c r="B43" s="68"/>
      <c r="C43" s="68"/>
      <c r="D43" s="68"/>
      <c r="E43" s="68"/>
      <c r="F43" s="68"/>
      <c r="G43" s="50"/>
    </row>
  </sheetData>
  <mergeCells count="14">
    <mergeCell ref="A1:J1"/>
    <mergeCell ref="A2:I2"/>
    <mergeCell ref="A3:I3"/>
    <mergeCell ref="J23:K23"/>
    <mergeCell ref="A6:F6"/>
    <mergeCell ref="D8:D9"/>
    <mergeCell ref="J24:K24"/>
    <mergeCell ref="A39:E39"/>
    <mergeCell ref="F39:G39"/>
    <mergeCell ref="H39:I39"/>
    <mergeCell ref="A40:F40"/>
    <mergeCell ref="A43:F43"/>
    <mergeCell ref="F12:F13"/>
    <mergeCell ref="D10:D11"/>
  </mergeCells>
  <dataValidations count="2">
    <dataValidation type="list" allowBlank="1" showInputMessage="1" showErrorMessage="1" sqref="A8 A10">
      <formula1>$A$25:$A$32</formula1>
    </dataValidation>
    <dataValidation type="list" allowBlank="1" showInputMessage="1" showErrorMessage="1" sqref="A9 A11">
      <formula1>$A$33:$A$36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workbookViewId="0" topLeftCell="A1">
      <selection activeCell="N8" sqref="N8"/>
    </sheetView>
  </sheetViews>
  <sheetFormatPr defaultColWidth="9.00390625" defaultRowHeight="14.25"/>
  <sheetData>
    <row r="1" spans="1:14" ht="18.75" customHeight="1">
      <c r="A1" s="3"/>
      <c r="B1" s="4"/>
      <c r="C1" s="3"/>
      <c r="D1" s="3"/>
      <c r="E1" s="3"/>
      <c r="F1" s="3"/>
      <c r="G1" s="3"/>
      <c r="H1" s="3"/>
      <c r="I1" s="3"/>
      <c r="J1" s="1"/>
      <c r="K1" s="37"/>
      <c r="L1" s="1"/>
      <c r="M1" s="1"/>
      <c r="N1" s="1"/>
    </row>
    <row r="2" spans="1:14" ht="14.25">
      <c r="A2" s="114" t="s">
        <v>29</v>
      </c>
      <c r="B2" s="115"/>
      <c r="C2" s="115"/>
      <c r="D2" s="115"/>
      <c r="E2" s="115"/>
      <c r="F2" s="115"/>
      <c r="G2" s="115"/>
      <c r="H2" s="115"/>
      <c r="I2" s="116"/>
      <c r="J2" s="1"/>
      <c r="K2" s="37"/>
      <c r="L2" s="1"/>
      <c r="M2" s="1"/>
      <c r="N2" s="1"/>
    </row>
    <row r="3" spans="1:14" ht="14.25">
      <c r="A3" s="114" t="s">
        <v>30</v>
      </c>
      <c r="B3" s="115"/>
      <c r="C3" s="115"/>
      <c r="D3" s="115"/>
      <c r="E3" s="115"/>
      <c r="F3" s="115"/>
      <c r="G3" s="115"/>
      <c r="H3" s="115"/>
      <c r="I3" s="116"/>
      <c r="J3" s="1"/>
      <c r="K3" s="37"/>
      <c r="L3" s="1"/>
      <c r="M3" s="1"/>
      <c r="N3" s="1"/>
    </row>
    <row r="4" spans="1:14" ht="14.25">
      <c r="A4" s="114" t="s">
        <v>31</v>
      </c>
      <c r="B4" s="115"/>
      <c r="C4" s="115"/>
      <c r="D4" s="115"/>
      <c r="E4" s="115"/>
      <c r="F4" s="115"/>
      <c r="G4" s="115"/>
      <c r="H4" s="115"/>
      <c r="I4" s="116"/>
      <c r="J4" s="1"/>
      <c r="K4" s="37"/>
      <c r="L4" s="1"/>
      <c r="M4" s="1"/>
      <c r="N4" s="1"/>
    </row>
    <row r="5" spans="1:14" ht="14.25">
      <c r="A5" s="1"/>
      <c r="B5" s="1"/>
      <c r="C5" s="1"/>
      <c r="D5" s="1"/>
      <c r="E5" s="1"/>
      <c r="F5" s="1"/>
      <c r="G5" s="1"/>
      <c r="H5" s="1"/>
      <c r="I5" s="1"/>
      <c r="J5" s="1"/>
      <c r="K5" s="37"/>
      <c r="L5" s="1"/>
      <c r="M5" s="1"/>
      <c r="N5" s="1"/>
    </row>
    <row r="6" spans="1:19" ht="14.25">
      <c r="A6" s="5"/>
      <c r="B6" s="5"/>
      <c r="C6" s="5"/>
      <c r="D6" s="5"/>
      <c r="E6" s="5"/>
      <c r="F6" s="5"/>
      <c r="G6" s="5"/>
      <c r="H6" s="5"/>
      <c r="I6" s="5"/>
      <c r="J6" s="5"/>
      <c r="K6" s="39"/>
      <c r="L6" s="5"/>
      <c r="M6" s="5"/>
      <c r="N6" s="5"/>
      <c r="O6" s="6"/>
      <c r="P6" s="6"/>
      <c r="Q6" s="6"/>
      <c r="R6" s="6"/>
      <c r="S6" s="6"/>
    </row>
    <row r="7" spans="1:19" ht="14.25">
      <c r="A7" s="117" t="s">
        <v>143</v>
      </c>
      <c r="B7" s="118"/>
      <c r="C7" s="118"/>
      <c r="D7" s="118"/>
      <c r="E7" s="118"/>
      <c r="F7" s="118"/>
      <c r="G7" s="118"/>
      <c r="H7" s="118"/>
      <c r="I7" s="118"/>
      <c r="J7" s="7"/>
      <c r="K7" s="40"/>
      <c r="L7" s="7"/>
      <c r="M7" s="7"/>
      <c r="N7" s="7"/>
      <c r="O7" s="6"/>
      <c r="P7" s="6"/>
      <c r="Q7" s="6"/>
      <c r="R7" s="6"/>
      <c r="S7" s="6"/>
    </row>
    <row r="8" spans="1:19" ht="15.75" customHeight="1">
      <c r="A8" s="106" t="s">
        <v>32</v>
      </c>
      <c r="B8" s="107"/>
      <c r="C8" s="107"/>
      <c r="D8" s="107"/>
      <c r="E8" s="107"/>
      <c r="F8" s="107"/>
      <c r="G8" s="107"/>
      <c r="H8" s="107"/>
      <c r="I8" s="107"/>
      <c r="J8" s="8"/>
      <c r="K8" s="41"/>
      <c r="L8" s="8"/>
      <c r="M8" s="8"/>
      <c r="N8" s="8"/>
      <c r="O8" s="6"/>
      <c r="P8" s="6"/>
      <c r="Q8" s="6"/>
      <c r="R8" s="6"/>
      <c r="S8" s="6"/>
    </row>
    <row r="9" spans="1:19" ht="15.75" customHeight="1">
      <c r="A9" s="108" t="s">
        <v>33</v>
      </c>
      <c r="B9" s="109"/>
      <c r="C9" s="109"/>
      <c r="D9" s="110"/>
      <c r="E9" s="5"/>
      <c r="F9" s="111"/>
      <c r="G9" s="112"/>
      <c r="H9" s="113"/>
      <c r="I9" s="5"/>
      <c r="J9" s="111" t="s">
        <v>47</v>
      </c>
      <c r="K9" s="112"/>
      <c r="L9" s="113"/>
      <c r="M9" s="5"/>
      <c r="N9" s="5"/>
      <c r="O9" s="6"/>
      <c r="P9" s="6"/>
      <c r="Q9" s="6"/>
      <c r="R9" s="6"/>
      <c r="S9" s="6"/>
    </row>
    <row r="10" spans="1:19" ht="24">
      <c r="A10" s="9" t="s">
        <v>34</v>
      </c>
      <c r="B10" s="102" t="s">
        <v>35</v>
      </c>
      <c r="C10" s="103"/>
      <c r="D10" s="9" t="s">
        <v>33</v>
      </c>
      <c r="E10" s="11"/>
      <c r="F10" s="9"/>
      <c r="G10" s="9"/>
      <c r="H10" s="9"/>
      <c r="I10" s="11"/>
      <c r="J10" s="9" t="s">
        <v>34</v>
      </c>
      <c r="K10" s="42" t="s">
        <v>48</v>
      </c>
      <c r="L10" s="9" t="s">
        <v>47</v>
      </c>
      <c r="M10" s="11"/>
      <c r="N10" s="11"/>
      <c r="O10" s="6"/>
      <c r="P10" s="6"/>
      <c r="Q10" s="6"/>
      <c r="R10" s="6"/>
      <c r="S10" s="6"/>
    </row>
    <row r="11" spans="1:19" ht="63.75">
      <c r="A11" s="94" t="s">
        <v>36</v>
      </c>
      <c r="B11" s="104" t="s">
        <v>121</v>
      </c>
      <c r="C11" s="105"/>
      <c r="D11" s="12" t="s">
        <v>122</v>
      </c>
      <c r="E11" s="11"/>
      <c r="F11" s="94"/>
      <c r="G11" s="17"/>
      <c r="H11" s="13"/>
      <c r="I11" s="11"/>
      <c r="J11" s="94" t="s">
        <v>36</v>
      </c>
      <c r="K11" s="43" t="s">
        <v>49</v>
      </c>
      <c r="L11" s="13" t="s">
        <v>125</v>
      </c>
      <c r="M11" s="11"/>
      <c r="N11" s="11"/>
      <c r="O11" s="6"/>
      <c r="P11" s="6"/>
      <c r="Q11" s="6"/>
      <c r="R11" s="6"/>
      <c r="S11" s="6"/>
    </row>
    <row r="12" spans="1:19" ht="14.25">
      <c r="A12" s="95"/>
      <c r="B12" s="97" t="s">
        <v>37</v>
      </c>
      <c r="C12" s="98"/>
      <c r="D12" s="13" t="s">
        <v>38</v>
      </c>
      <c r="E12" s="11"/>
      <c r="F12" s="95"/>
      <c r="G12" s="12"/>
      <c r="H12" s="13"/>
      <c r="I12" s="11"/>
      <c r="J12" s="95"/>
      <c r="K12" s="44" t="s">
        <v>50</v>
      </c>
      <c r="L12" s="13" t="s">
        <v>126</v>
      </c>
      <c r="M12" s="11"/>
      <c r="N12" s="11"/>
      <c r="O12" s="6"/>
      <c r="P12" s="6"/>
      <c r="Q12" s="6"/>
      <c r="R12" s="6"/>
      <c r="S12" s="6"/>
    </row>
    <row r="13" spans="1:19" ht="39">
      <c r="A13" s="94" t="s">
        <v>39</v>
      </c>
      <c r="B13" s="85" t="s">
        <v>40</v>
      </c>
      <c r="C13" s="99"/>
      <c r="D13" s="13" t="s">
        <v>41</v>
      </c>
      <c r="E13" s="11"/>
      <c r="F13" s="94"/>
      <c r="G13" s="17"/>
      <c r="H13" s="13"/>
      <c r="I13" s="11"/>
      <c r="J13" s="94" t="s">
        <v>39</v>
      </c>
      <c r="K13" s="43" t="s">
        <v>49</v>
      </c>
      <c r="L13" s="13" t="s">
        <v>125</v>
      </c>
      <c r="M13" s="11"/>
      <c r="N13" s="11"/>
      <c r="O13" s="6"/>
      <c r="P13" s="6"/>
      <c r="Q13" s="6"/>
      <c r="R13" s="6"/>
      <c r="S13" s="6"/>
    </row>
    <row r="14" spans="1:19" ht="39">
      <c r="A14" s="96"/>
      <c r="B14" s="100"/>
      <c r="C14" s="101"/>
      <c r="D14" s="12" t="s">
        <v>123</v>
      </c>
      <c r="E14" s="11"/>
      <c r="F14" s="95"/>
      <c r="G14" s="12"/>
      <c r="H14" s="13"/>
      <c r="I14" s="11"/>
      <c r="J14" s="95"/>
      <c r="K14" s="44" t="s">
        <v>50</v>
      </c>
      <c r="L14" s="13" t="s">
        <v>126</v>
      </c>
      <c r="M14" s="11"/>
      <c r="N14" s="11"/>
      <c r="O14" s="6"/>
      <c r="P14" s="6"/>
      <c r="Q14" s="6"/>
      <c r="R14" s="6"/>
      <c r="S14" s="6"/>
    </row>
    <row r="15" spans="1:19" ht="15.75" customHeight="1">
      <c r="A15" s="96"/>
      <c r="B15" s="97" t="s">
        <v>42</v>
      </c>
      <c r="C15" s="98"/>
      <c r="D15" s="12" t="s">
        <v>43</v>
      </c>
      <c r="E15" s="11"/>
      <c r="F15" s="11"/>
      <c r="G15" s="11"/>
      <c r="H15" s="11"/>
      <c r="I15" s="11"/>
      <c r="J15" s="11"/>
      <c r="K15" s="45"/>
      <c r="L15" s="11"/>
      <c r="M15" s="11"/>
      <c r="N15" s="11"/>
      <c r="O15" s="6"/>
      <c r="P15" s="6"/>
      <c r="Q15" s="6"/>
      <c r="R15" s="6"/>
      <c r="S15" s="6"/>
    </row>
    <row r="16" spans="1:19" ht="14.25">
      <c r="A16" s="96"/>
      <c r="B16" s="94" t="s">
        <v>37</v>
      </c>
      <c r="C16" s="12" t="s">
        <v>44</v>
      </c>
      <c r="D16" s="13" t="s">
        <v>45</v>
      </c>
      <c r="E16" s="11"/>
      <c r="F16" s="11"/>
      <c r="G16" s="11"/>
      <c r="H16" s="11"/>
      <c r="I16" s="11"/>
      <c r="J16" s="11"/>
      <c r="K16" s="45"/>
      <c r="L16" s="11"/>
      <c r="M16" s="11"/>
      <c r="N16" s="11"/>
      <c r="O16" s="6"/>
      <c r="P16" s="6"/>
      <c r="Q16" s="6"/>
      <c r="R16" s="6"/>
      <c r="S16" s="6"/>
    </row>
    <row r="17" spans="1:19" ht="25.5">
      <c r="A17" s="95"/>
      <c r="B17" s="95"/>
      <c r="C17" s="12" t="s">
        <v>124</v>
      </c>
      <c r="D17" s="14" t="s">
        <v>46</v>
      </c>
      <c r="E17" s="11"/>
      <c r="F17" s="11"/>
      <c r="G17" s="11"/>
      <c r="H17" s="11"/>
      <c r="I17" s="11"/>
      <c r="J17" s="11"/>
      <c r="K17" s="45"/>
      <c r="L17" s="11"/>
      <c r="M17" s="11"/>
      <c r="N17" s="11"/>
      <c r="O17" s="6"/>
      <c r="P17" s="6"/>
      <c r="Q17" s="6"/>
      <c r="R17" s="6"/>
      <c r="S17" s="6"/>
    </row>
    <row r="18" spans="1:19" ht="15.75" customHeight="1">
      <c r="A18" s="91" t="s">
        <v>127</v>
      </c>
      <c r="B18" s="92"/>
      <c r="C18" s="92"/>
      <c r="D18" s="92"/>
      <c r="E18" s="92"/>
      <c r="F18" s="93"/>
      <c r="G18" s="11"/>
      <c r="H18" s="11"/>
      <c r="I18" s="11"/>
      <c r="J18" s="11"/>
      <c r="K18" s="45"/>
      <c r="L18" s="11"/>
      <c r="M18" s="11"/>
      <c r="N18" s="11"/>
      <c r="O18" s="6"/>
      <c r="P18" s="6"/>
      <c r="Q18" s="6"/>
      <c r="R18" s="6"/>
      <c r="S18" s="6"/>
    </row>
    <row r="19" spans="1:19" ht="27">
      <c r="A19" s="12" t="s">
        <v>34</v>
      </c>
      <c r="B19" s="12" t="s">
        <v>51</v>
      </c>
      <c r="C19" s="12" t="s">
        <v>52</v>
      </c>
      <c r="D19" s="12" t="s">
        <v>128</v>
      </c>
      <c r="E19" s="12" t="s">
        <v>129</v>
      </c>
      <c r="F19" s="12" t="s">
        <v>130</v>
      </c>
      <c r="G19" s="11"/>
      <c r="H19" s="11"/>
      <c r="I19" s="11"/>
      <c r="J19" s="11"/>
      <c r="K19" s="45"/>
      <c r="L19" s="11"/>
      <c r="M19" s="11"/>
      <c r="N19" s="11"/>
      <c r="O19" s="6"/>
      <c r="P19" s="6"/>
      <c r="Q19" s="6"/>
      <c r="R19" s="6"/>
      <c r="S19" s="6"/>
    </row>
    <row r="20" spans="1:19" ht="14.25">
      <c r="A20" s="94" t="s">
        <v>36</v>
      </c>
      <c r="B20" s="12">
        <v>10</v>
      </c>
      <c r="C20" s="12" t="s">
        <v>53</v>
      </c>
      <c r="D20" s="12">
        <v>196</v>
      </c>
      <c r="E20" s="12">
        <v>24</v>
      </c>
      <c r="F20" s="12" t="s">
        <v>54</v>
      </c>
      <c r="G20" s="11"/>
      <c r="H20" s="11"/>
      <c r="I20" s="11"/>
      <c r="J20" s="11"/>
      <c r="K20" s="45"/>
      <c r="L20" s="11"/>
      <c r="M20" s="11"/>
      <c r="N20" s="11"/>
      <c r="O20" s="6"/>
      <c r="P20" s="6"/>
      <c r="Q20" s="6"/>
      <c r="R20" s="6"/>
      <c r="S20" s="6"/>
    </row>
    <row r="21" spans="1:19" ht="14.25">
      <c r="A21" s="95"/>
      <c r="B21" s="12">
        <v>20</v>
      </c>
      <c r="C21" s="12" t="s">
        <v>55</v>
      </c>
      <c r="D21" s="12" t="s">
        <v>56</v>
      </c>
      <c r="E21" s="12">
        <v>20</v>
      </c>
      <c r="F21" s="12" t="s">
        <v>54</v>
      </c>
      <c r="G21" s="11"/>
      <c r="H21" s="11"/>
      <c r="I21" s="11"/>
      <c r="J21" s="11"/>
      <c r="K21" s="45"/>
      <c r="L21" s="11"/>
      <c r="M21" s="11"/>
      <c r="N21" s="11"/>
      <c r="O21" s="6"/>
      <c r="P21" s="6"/>
      <c r="Q21" s="6"/>
      <c r="R21" s="6"/>
      <c r="S21" s="6"/>
    </row>
    <row r="22" spans="1:19" ht="14.25">
      <c r="A22" s="94" t="s">
        <v>39</v>
      </c>
      <c r="B22" s="12" t="s">
        <v>57</v>
      </c>
      <c r="C22" s="12" t="s">
        <v>58</v>
      </c>
      <c r="D22" s="12">
        <v>245</v>
      </c>
      <c r="E22" s="12">
        <v>24</v>
      </c>
      <c r="F22" s="12">
        <v>35</v>
      </c>
      <c r="G22" s="11"/>
      <c r="H22" s="11"/>
      <c r="I22" s="11"/>
      <c r="J22" s="11"/>
      <c r="K22" s="45"/>
      <c r="L22" s="11"/>
      <c r="M22" s="11"/>
      <c r="N22" s="11"/>
      <c r="O22" s="6"/>
      <c r="P22" s="6"/>
      <c r="Q22" s="6"/>
      <c r="R22" s="6"/>
      <c r="S22" s="6"/>
    </row>
    <row r="23" spans="1:19" ht="14.25">
      <c r="A23" s="96"/>
      <c r="B23" s="12" t="s">
        <v>59</v>
      </c>
      <c r="C23" s="13" t="s">
        <v>60</v>
      </c>
      <c r="D23" s="12">
        <v>240</v>
      </c>
      <c r="E23" s="12">
        <v>22</v>
      </c>
      <c r="F23" s="12">
        <v>35</v>
      </c>
      <c r="G23" s="11"/>
      <c r="H23" s="11"/>
      <c r="I23" s="11"/>
      <c r="J23" s="11"/>
      <c r="K23" s="45"/>
      <c r="L23" s="11"/>
      <c r="M23" s="11"/>
      <c r="N23" s="11"/>
      <c r="O23" s="6"/>
      <c r="P23" s="6"/>
      <c r="Q23" s="6"/>
      <c r="R23" s="6"/>
      <c r="S23" s="6"/>
    </row>
    <row r="24" spans="1:19" ht="14.25">
      <c r="A24" s="96"/>
      <c r="B24" s="12" t="s">
        <v>61</v>
      </c>
      <c r="C24" s="13" t="s">
        <v>62</v>
      </c>
      <c r="D24" s="12">
        <v>275</v>
      </c>
      <c r="E24" s="12">
        <v>20</v>
      </c>
      <c r="F24" s="12">
        <v>35</v>
      </c>
      <c r="G24" s="11"/>
      <c r="H24" s="11"/>
      <c r="I24" s="11"/>
      <c r="J24" s="11"/>
      <c r="K24" s="45"/>
      <c r="L24" s="11"/>
      <c r="M24" s="11"/>
      <c r="N24" s="11"/>
      <c r="O24" s="6"/>
      <c r="P24" s="6"/>
      <c r="Q24" s="6"/>
      <c r="R24" s="6"/>
      <c r="S24" s="6"/>
    </row>
    <row r="25" spans="1:19" ht="14.25">
      <c r="A25" s="96"/>
      <c r="B25" s="12" t="s">
        <v>63</v>
      </c>
      <c r="C25" s="12" t="s">
        <v>64</v>
      </c>
      <c r="D25" s="12">
        <v>270</v>
      </c>
      <c r="E25" s="12">
        <v>22</v>
      </c>
      <c r="F25" s="12">
        <v>35</v>
      </c>
      <c r="G25" s="11"/>
      <c r="H25" s="11"/>
      <c r="I25" s="11"/>
      <c r="J25" s="11"/>
      <c r="K25" s="45"/>
      <c r="L25" s="11"/>
      <c r="M25" s="11"/>
      <c r="N25" s="11"/>
      <c r="O25" s="6"/>
      <c r="P25" s="6"/>
      <c r="Q25" s="6"/>
      <c r="R25" s="6"/>
      <c r="S25" s="6"/>
    </row>
    <row r="26" spans="1:19" ht="14.25">
      <c r="A26" s="96"/>
      <c r="B26" s="12" t="s">
        <v>65</v>
      </c>
      <c r="C26" s="13" t="s">
        <v>60</v>
      </c>
      <c r="D26" s="12">
        <v>220</v>
      </c>
      <c r="E26" s="12">
        <v>22</v>
      </c>
      <c r="F26" s="12">
        <v>35</v>
      </c>
      <c r="G26" s="11"/>
      <c r="H26" s="11"/>
      <c r="I26" s="11"/>
      <c r="J26" s="11"/>
      <c r="K26" s="45"/>
      <c r="L26" s="11"/>
      <c r="M26" s="11"/>
      <c r="N26" s="11"/>
      <c r="O26" s="6"/>
      <c r="P26" s="6"/>
      <c r="Q26" s="6"/>
      <c r="R26" s="6"/>
      <c r="S26" s="6"/>
    </row>
    <row r="27" spans="1:19" ht="14.25">
      <c r="A27" s="96"/>
      <c r="B27" s="12" t="s">
        <v>66</v>
      </c>
      <c r="C27" s="12" t="s">
        <v>67</v>
      </c>
      <c r="D27" s="12">
        <v>205</v>
      </c>
      <c r="E27" s="12">
        <v>21</v>
      </c>
      <c r="F27" s="12">
        <v>35</v>
      </c>
      <c r="G27" s="11"/>
      <c r="H27" s="11"/>
      <c r="I27" s="11"/>
      <c r="J27" s="11"/>
      <c r="K27" s="45"/>
      <c r="L27" s="11"/>
      <c r="M27" s="11"/>
      <c r="N27" s="11"/>
      <c r="O27" s="6"/>
      <c r="P27" s="6"/>
      <c r="Q27" s="6"/>
      <c r="R27" s="6"/>
      <c r="S27" s="6"/>
    </row>
    <row r="28" spans="1:19" ht="14.25">
      <c r="A28" s="96"/>
      <c r="B28" s="12" t="s">
        <v>68</v>
      </c>
      <c r="C28" s="12" t="s">
        <v>69</v>
      </c>
      <c r="D28" s="12">
        <v>235</v>
      </c>
      <c r="E28" s="12">
        <v>21</v>
      </c>
      <c r="F28" s="12">
        <v>35</v>
      </c>
      <c r="G28" s="11"/>
      <c r="H28" s="11"/>
      <c r="I28" s="11"/>
      <c r="J28" s="11"/>
      <c r="K28" s="45"/>
      <c r="L28" s="11"/>
      <c r="M28" s="11"/>
      <c r="N28" s="11"/>
      <c r="O28" s="6"/>
      <c r="P28" s="6"/>
      <c r="Q28" s="6"/>
      <c r="R28" s="6"/>
      <c r="S28" s="6"/>
    </row>
    <row r="29" spans="1:19" ht="14.25">
      <c r="A29" s="96"/>
      <c r="B29" s="12" t="s">
        <v>70</v>
      </c>
      <c r="C29" s="12" t="s">
        <v>64</v>
      </c>
      <c r="D29" s="12">
        <v>280</v>
      </c>
      <c r="E29" s="12">
        <v>20</v>
      </c>
      <c r="F29" s="12">
        <v>35</v>
      </c>
      <c r="G29" s="11"/>
      <c r="H29" s="11"/>
      <c r="I29" s="11"/>
      <c r="J29" s="11"/>
      <c r="K29" s="45"/>
      <c r="L29" s="11"/>
      <c r="M29" s="11"/>
      <c r="N29" s="11"/>
      <c r="O29" s="6"/>
      <c r="P29" s="6"/>
      <c r="Q29" s="6"/>
      <c r="R29" s="6"/>
      <c r="S29" s="6"/>
    </row>
    <row r="30" spans="1:19" ht="14.25">
      <c r="A30" s="96"/>
      <c r="B30" s="12" t="s">
        <v>71</v>
      </c>
      <c r="C30" s="12" t="s">
        <v>72</v>
      </c>
      <c r="D30" s="12">
        <v>255</v>
      </c>
      <c r="E30" s="12">
        <v>21</v>
      </c>
      <c r="F30" s="12">
        <v>35</v>
      </c>
      <c r="G30" s="11"/>
      <c r="H30" s="11"/>
      <c r="I30" s="11"/>
      <c r="J30" s="11"/>
      <c r="K30" s="45"/>
      <c r="L30" s="11"/>
      <c r="M30" s="11"/>
      <c r="N30" s="11"/>
      <c r="O30" s="6"/>
      <c r="P30" s="6"/>
      <c r="Q30" s="6"/>
      <c r="R30" s="6"/>
      <c r="S30" s="6"/>
    </row>
    <row r="31" spans="1:19" ht="24">
      <c r="A31" s="95"/>
      <c r="B31" s="12" t="s">
        <v>73</v>
      </c>
      <c r="C31" s="12" t="s">
        <v>74</v>
      </c>
      <c r="D31" s="12">
        <v>345</v>
      </c>
      <c r="E31" s="12">
        <v>18</v>
      </c>
      <c r="F31" s="12">
        <v>35</v>
      </c>
      <c r="G31" s="11"/>
      <c r="H31" s="11"/>
      <c r="I31" s="11"/>
      <c r="J31" s="11"/>
      <c r="K31" s="45"/>
      <c r="L31" s="11"/>
      <c r="M31" s="11"/>
      <c r="N31" s="11"/>
      <c r="O31" s="6"/>
      <c r="P31" s="6"/>
      <c r="Q31" s="6"/>
      <c r="R31" s="6"/>
      <c r="S31" s="6"/>
    </row>
    <row r="32" spans="1:19" ht="15.75" customHeight="1">
      <c r="A32" s="15" t="s">
        <v>75</v>
      </c>
      <c r="B32" s="16"/>
      <c r="C32" s="16"/>
      <c r="D32" s="16"/>
      <c r="E32" s="16"/>
      <c r="F32" s="16"/>
      <c r="G32" s="16"/>
      <c r="H32" s="16"/>
      <c r="I32" s="16"/>
      <c r="J32" s="16"/>
      <c r="K32" s="46"/>
      <c r="L32" s="16"/>
      <c r="M32" s="16"/>
      <c r="N32" s="16"/>
      <c r="O32" s="6"/>
      <c r="P32" s="6"/>
      <c r="Q32" s="6"/>
      <c r="R32" s="6"/>
      <c r="S32" s="6"/>
    </row>
    <row r="33" spans="1:19" ht="14.25">
      <c r="A33" s="10" t="s">
        <v>34</v>
      </c>
      <c r="B33" s="18"/>
      <c r="C33" s="9" t="s">
        <v>51</v>
      </c>
      <c r="D33" s="9" t="s">
        <v>76</v>
      </c>
      <c r="E33" s="9" t="s">
        <v>77</v>
      </c>
      <c r="F33" s="9" t="s">
        <v>78</v>
      </c>
      <c r="G33" s="9" t="s">
        <v>131</v>
      </c>
      <c r="H33" s="19" t="s">
        <v>79</v>
      </c>
      <c r="I33" s="19" t="s">
        <v>80</v>
      </c>
      <c r="J33" s="19" t="s">
        <v>81</v>
      </c>
      <c r="K33" s="47" t="s">
        <v>82</v>
      </c>
      <c r="L33" s="12" t="s">
        <v>83</v>
      </c>
      <c r="M33" s="19" t="s">
        <v>84</v>
      </c>
      <c r="N33" s="19" t="s">
        <v>85</v>
      </c>
      <c r="O33" s="6"/>
      <c r="P33" s="6"/>
      <c r="Q33" s="6"/>
      <c r="R33" s="6"/>
      <c r="S33" s="6"/>
    </row>
    <row r="34" spans="1:19" ht="14.25">
      <c r="A34" s="85" t="s">
        <v>36</v>
      </c>
      <c r="B34" s="86"/>
      <c r="C34" s="12">
        <v>10</v>
      </c>
      <c r="D34" s="12" t="s">
        <v>99</v>
      </c>
      <c r="E34" s="12" t="s">
        <v>86</v>
      </c>
      <c r="F34" s="12" t="s">
        <v>87</v>
      </c>
      <c r="G34" s="12">
        <v>0.035</v>
      </c>
      <c r="H34" s="12">
        <v>0.035</v>
      </c>
      <c r="I34" s="17" t="s">
        <v>88</v>
      </c>
      <c r="J34" s="12" t="s">
        <v>54</v>
      </c>
      <c r="K34" s="44" t="s">
        <v>54</v>
      </c>
      <c r="L34" s="12" t="s">
        <v>54</v>
      </c>
      <c r="M34" s="12" t="s">
        <v>54</v>
      </c>
      <c r="N34" s="12" t="s">
        <v>54</v>
      </c>
      <c r="O34" s="6"/>
      <c r="P34" s="6"/>
      <c r="Q34" s="6"/>
      <c r="R34" s="6"/>
      <c r="S34" s="6"/>
    </row>
    <row r="35" spans="1:19" ht="14.25">
      <c r="A35" s="89"/>
      <c r="B35" s="90"/>
      <c r="C35" s="12">
        <v>20</v>
      </c>
      <c r="D35" s="12" t="s">
        <v>89</v>
      </c>
      <c r="E35" s="12" t="s">
        <v>86</v>
      </c>
      <c r="F35" s="12" t="s">
        <v>87</v>
      </c>
      <c r="G35" s="12">
        <v>0.035</v>
      </c>
      <c r="H35" s="12">
        <v>0.035</v>
      </c>
      <c r="I35" s="17" t="s">
        <v>90</v>
      </c>
      <c r="J35" s="12" t="s">
        <v>54</v>
      </c>
      <c r="K35" s="44" t="s">
        <v>54</v>
      </c>
      <c r="L35" s="12" t="s">
        <v>54</v>
      </c>
      <c r="M35" s="12" t="s">
        <v>54</v>
      </c>
      <c r="N35" s="12" t="s">
        <v>54</v>
      </c>
      <c r="O35" s="6"/>
      <c r="P35" s="6"/>
      <c r="Q35" s="6"/>
      <c r="R35" s="6"/>
      <c r="S35" s="6"/>
    </row>
    <row r="36" spans="1:19" ht="14.25">
      <c r="A36" s="85" t="s">
        <v>39</v>
      </c>
      <c r="B36" s="86"/>
      <c r="C36" s="12" t="s">
        <v>98</v>
      </c>
      <c r="D36" s="12" t="s">
        <v>89</v>
      </c>
      <c r="E36" s="12" t="s">
        <v>86</v>
      </c>
      <c r="F36" s="12" t="s">
        <v>87</v>
      </c>
      <c r="G36" s="12">
        <v>0.03</v>
      </c>
      <c r="H36" s="12">
        <v>0.03</v>
      </c>
      <c r="I36" s="12" t="s">
        <v>54</v>
      </c>
      <c r="J36" s="12" t="s">
        <v>54</v>
      </c>
      <c r="K36" s="44" t="s">
        <v>54</v>
      </c>
      <c r="L36" s="12" t="s">
        <v>54</v>
      </c>
      <c r="M36" s="12" t="s">
        <v>54</v>
      </c>
      <c r="N36" s="12" t="s">
        <v>54</v>
      </c>
      <c r="O36" s="6"/>
      <c r="P36" s="6"/>
      <c r="Q36" s="6"/>
      <c r="R36" s="6"/>
      <c r="S36" s="6"/>
    </row>
    <row r="37" spans="1:19" ht="14.25">
      <c r="A37" s="87"/>
      <c r="B37" s="88"/>
      <c r="C37" s="12" t="s">
        <v>59</v>
      </c>
      <c r="D37" s="12" t="s">
        <v>89</v>
      </c>
      <c r="E37" s="12" t="s">
        <v>86</v>
      </c>
      <c r="F37" s="12" t="s">
        <v>91</v>
      </c>
      <c r="G37" s="12">
        <v>0.03</v>
      </c>
      <c r="H37" s="12">
        <v>0.03</v>
      </c>
      <c r="I37" s="12" t="s">
        <v>54</v>
      </c>
      <c r="J37" s="12" t="s">
        <v>54</v>
      </c>
      <c r="K37" s="44" t="s">
        <v>54</v>
      </c>
      <c r="L37" s="12" t="s">
        <v>54</v>
      </c>
      <c r="M37" s="12" t="s">
        <v>54</v>
      </c>
      <c r="N37" s="12" t="s">
        <v>54</v>
      </c>
      <c r="O37" s="6"/>
      <c r="P37" s="6"/>
      <c r="Q37" s="6"/>
      <c r="R37" s="6"/>
      <c r="S37" s="6"/>
    </row>
    <row r="38" spans="1:19" ht="14.25">
      <c r="A38" s="87"/>
      <c r="B38" s="88"/>
      <c r="C38" s="12" t="s">
        <v>61</v>
      </c>
      <c r="D38" s="12" t="s">
        <v>100</v>
      </c>
      <c r="E38" s="12" t="s">
        <v>86</v>
      </c>
      <c r="F38" s="12" t="s">
        <v>91</v>
      </c>
      <c r="G38" s="12">
        <v>0.03</v>
      </c>
      <c r="H38" s="12">
        <v>0.03</v>
      </c>
      <c r="I38" s="12" t="s">
        <v>54</v>
      </c>
      <c r="J38" s="12" t="s">
        <v>54</v>
      </c>
      <c r="K38" s="44" t="s">
        <v>54</v>
      </c>
      <c r="L38" s="12" t="s">
        <v>54</v>
      </c>
      <c r="M38" s="12" t="s">
        <v>54</v>
      </c>
      <c r="N38" s="12" t="s">
        <v>54</v>
      </c>
      <c r="O38" s="6"/>
      <c r="P38" s="6"/>
      <c r="Q38" s="6"/>
      <c r="R38" s="6"/>
      <c r="S38" s="6"/>
    </row>
    <row r="39" spans="1:19" ht="14.25">
      <c r="A39" s="87"/>
      <c r="B39" s="88"/>
      <c r="C39" s="12" t="s">
        <v>63</v>
      </c>
      <c r="D39" s="12" t="s">
        <v>101</v>
      </c>
      <c r="E39" s="12" t="s">
        <v>86</v>
      </c>
      <c r="F39" s="12" t="s">
        <v>92</v>
      </c>
      <c r="G39" s="12">
        <v>0.03</v>
      </c>
      <c r="H39" s="12">
        <v>0.03</v>
      </c>
      <c r="I39" s="12" t="s">
        <v>54</v>
      </c>
      <c r="J39" s="12" t="s">
        <v>114</v>
      </c>
      <c r="K39" s="44" t="s">
        <v>54</v>
      </c>
      <c r="L39" s="12" t="s">
        <v>54</v>
      </c>
      <c r="M39" s="12" t="s">
        <v>54</v>
      </c>
      <c r="N39" s="12" t="s">
        <v>54</v>
      </c>
      <c r="O39" s="6"/>
      <c r="P39" s="6"/>
      <c r="Q39" s="6"/>
      <c r="R39" s="6"/>
      <c r="S39" s="6"/>
    </row>
    <row r="40" spans="1:19" ht="14.25">
      <c r="A40" s="87"/>
      <c r="B40" s="88"/>
      <c r="C40" s="12" t="s">
        <v>65</v>
      </c>
      <c r="D40" s="12" t="s">
        <v>102</v>
      </c>
      <c r="E40" s="12" t="s">
        <v>86</v>
      </c>
      <c r="F40" s="12" t="s">
        <v>92</v>
      </c>
      <c r="G40" s="12">
        <v>0.03</v>
      </c>
      <c r="H40" s="12">
        <v>0.03</v>
      </c>
      <c r="I40" s="12" t="s">
        <v>54</v>
      </c>
      <c r="J40" s="12" t="s">
        <v>115</v>
      </c>
      <c r="K40" s="44" t="s">
        <v>54</v>
      </c>
      <c r="L40" s="12" t="s">
        <v>54</v>
      </c>
      <c r="M40" s="12" t="s">
        <v>54</v>
      </c>
      <c r="N40" s="12" t="s">
        <v>54</v>
      </c>
      <c r="O40" s="6"/>
      <c r="P40" s="6"/>
      <c r="Q40" s="6"/>
      <c r="R40" s="6"/>
      <c r="S40" s="6"/>
    </row>
    <row r="41" spans="1:19" ht="14.25">
      <c r="A41" s="87"/>
      <c r="B41" s="88"/>
      <c r="C41" s="12" t="s">
        <v>66</v>
      </c>
      <c r="D41" s="12" t="s">
        <v>103</v>
      </c>
      <c r="E41" s="12" t="s">
        <v>86</v>
      </c>
      <c r="F41" s="12" t="s">
        <v>94</v>
      </c>
      <c r="G41" s="12">
        <v>0.03</v>
      </c>
      <c r="H41" s="12">
        <v>0.03</v>
      </c>
      <c r="I41" s="12" t="s">
        <v>109</v>
      </c>
      <c r="J41" s="12" t="s">
        <v>95</v>
      </c>
      <c r="K41" s="44" t="s">
        <v>54</v>
      </c>
      <c r="L41" s="12" t="s">
        <v>54</v>
      </c>
      <c r="M41" s="12" t="s">
        <v>54</v>
      </c>
      <c r="N41" s="12" t="s">
        <v>54</v>
      </c>
      <c r="O41" s="6"/>
      <c r="P41" s="6"/>
      <c r="Q41" s="6"/>
      <c r="R41" s="6"/>
      <c r="S41" s="6"/>
    </row>
    <row r="42" spans="1:19" ht="14.25">
      <c r="A42" s="87"/>
      <c r="B42" s="88"/>
      <c r="C42" s="12" t="s">
        <v>68</v>
      </c>
      <c r="D42" s="12" t="s">
        <v>105</v>
      </c>
      <c r="E42" s="12" t="s">
        <v>86</v>
      </c>
      <c r="F42" s="12" t="s">
        <v>94</v>
      </c>
      <c r="G42" s="12">
        <v>0.03</v>
      </c>
      <c r="H42" s="12">
        <v>0.03</v>
      </c>
      <c r="I42" s="12" t="s">
        <v>110</v>
      </c>
      <c r="J42" s="12" t="s">
        <v>95</v>
      </c>
      <c r="K42" s="44" t="s">
        <v>54</v>
      </c>
      <c r="L42" s="12" t="s">
        <v>54</v>
      </c>
      <c r="M42" s="12" t="s">
        <v>54</v>
      </c>
      <c r="N42" s="12" t="s">
        <v>54</v>
      </c>
      <c r="O42" s="6"/>
      <c r="P42" s="6"/>
      <c r="Q42" s="6"/>
      <c r="R42" s="6"/>
      <c r="S42" s="6"/>
    </row>
    <row r="43" spans="1:19" ht="14.25">
      <c r="A43" s="87"/>
      <c r="B43" s="88"/>
      <c r="C43" s="12" t="s">
        <v>70</v>
      </c>
      <c r="D43" s="12" t="s">
        <v>93</v>
      </c>
      <c r="E43" s="17" t="s">
        <v>132</v>
      </c>
      <c r="F43" s="12" t="s">
        <v>94</v>
      </c>
      <c r="G43" s="12">
        <v>0.03</v>
      </c>
      <c r="H43" s="12">
        <v>0.03</v>
      </c>
      <c r="I43" s="12" t="s">
        <v>111</v>
      </c>
      <c r="J43" s="12" t="s">
        <v>112</v>
      </c>
      <c r="K43" s="44" t="s">
        <v>54</v>
      </c>
      <c r="L43" s="12" t="s">
        <v>54</v>
      </c>
      <c r="M43" s="12" t="s">
        <v>54</v>
      </c>
      <c r="N43" s="12" t="s">
        <v>54</v>
      </c>
      <c r="O43" s="6"/>
      <c r="P43" s="6"/>
      <c r="Q43" s="6"/>
      <c r="R43" s="6"/>
      <c r="S43" s="6"/>
    </row>
    <row r="44" spans="1:19" ht="14.25">
      <c r="A44" s="87"/>
      <c r="B44" s="88"/>
      <c r="C44" s="12" t="s">
        <v>96</v>
      </c>
      <c r="D44" s="12" t="s">
        <v>93</v>
      </c>
      <c r="E44" s="12" t="s">
        <v>106</v>
      </c>
      <c r="F44" s="12" t="s">
        <v>94</v>
      </c>
      <c r="G44" s="12">
        <v>0.03</v>
      </c>
      <c r="H44" s="12">
        <v>0.03</v>
      </c>
      <c r="I44" s="12" t="s">
        <v>112</v>
      </c>
      <c r="J44" s="12" t="s">
        <v>114</v>
      </c>
      <c r="K44" s="44" t="s">
        <v>117</v>
      </c>
      <c r="L44" s="12" t="s">
        <v>54</v>
      </c>
      <c r="M44" s="12" t="s">
        <v>54</v>
      </c>
      <c r="N44" s="12" t="s">
        <v>54</v>
      </c>
      <c r="O44" s="6"/>
      <c r="P44" s="6"/>
      <c r="Q44" s="6"/>
      <c r="R44" s="6"/>
      <c r="S44" s="6"/>
    </row>
    <row r="45" spans="1:19" ht="24">
      <c r="A45" s="89"/>
      <c r="B45" s="90"/>
      <c r="C45" s="12" t="s">
        <v>97</v>
      </c>
      <c r="D45" s="12" t="s">
        <v>93</v>
      </c>
      <c r="E45" s="12" t="s">
        <v>107</v>
      </c>
      <c r="F45" s="12" t="s">
        <v>108</v>
      </c>
      <c r="G45" s="12">
        <v>0.03</v>
      </c>
      <c r="H45" s="12">
        <v>0.03</v>
      </c>
      <c r="I45" s="12" t="s">
        <v>113</v>
      </c>
      <c r="J45" s="12" t="s">
        <v>116</v>
      </c>
      <c r="K45" s="44" t="s">
        <v>118</v>
      </c>
      <c r="L45" s="12" t="s">
        <v>104</v>
      </c>
      <c r="M45" s="12" t="s">
        <v>119</v>
      </c>
      <c r="N45" s="12" t="s">
        <v>120</v>
      </c>
      <c r="O45" s="6"/>
      <c r="P45" s="6"/>
      <c r="Q45" s="6"/>
      <c r="R45" s="6"/>
      <c r="S45" s="6"/>
    </row>
    <row r="46" spans="1:19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48"/>
      <c r="L46" s="6"/>
      <c r="M46" s="6"/>
      <c r="N46" s="6"/>
      <c r="O46" s="6"/>
      <c r="P46" s="6"/>
      <c r="Q46" s="6"/>
      <c r="R46" s="6"/>
      <c r="S46" s="6"/>
    </row>
    <row r="47" spans="1:19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48"/>
      <c r="L47" s="6"/>
      <c r="M47" s="6"/>
      <c r="N47" s="6"/>
      <c r="O47" s="6"/>
      <c r="P47" s="6"/>
      <c r="Q47" s="6"/>
      <c r="R47" s="6"/>
      <c r="S47" s="6"/>
    </row>
    <row r="48" spans="1:19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48"/>
      <c r="L48" s="6"/>
      <c r="M48" s="6"/>
      <c r="N48" s="6"/>
      <c r="O48" s="6"/>
      <c r="P48" s="6"/>
      <c r="Q48" s="6"/>
      <c r="R48" s="6"/>
      <c r="S48" s="6"/>
    </row>
    <row r="49" spans="1:19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48"/>
      <c r="L49" s="6"/>
      <c r="M49" s="6"/>
      <c r="N49" s="6"/>
      <c r="O49" s="6"/>
      <c r="P49" s="6"/>
      <c r="Q49" s="6"/>
      <c r="R49" s="6"/>
      <c r="S49" s="6"/>
    </row>
    <row r="50" spans="1:19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48"/>
      <c r="L50" s="6"/>
      <c r="M50" s="6"/>
      <c r="N50" s="6"/>
      <c r="O50" s="6"/>
      <c r="P50" s="6"/>
      <c r="Q50" s="6"/>
      <c r="R50" s="6"/>
      <c r="S50" s="6"/>
    </row>
    <row r="51" spans="1:19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48"/>
      <c r="L51" s="6"/>
      <c r="M51" s="6"/>
      <c r="N51" s="6"/>
      <c r="O51" s="6"/>
      <c r="P51" s="6"/>
      <c r="Q51" s="6"/>
      <c r="R51" s="6"/>
      <c r="S51" s="6"/>
    </row>
    <row r="52" spans="1:19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48"/>
      <c r="L52" s="6"/>
      <c r="M52" s="6"/>
      <c r="N52" s="6"/>
      <c r="O52" s="6"/>
      <c r="P52" s="6"/>
      <c r="Q52" s="6"/>
      <c r="R52" s="6"/>
      <c r="S52" s="6"/>
    </row>
    <row r="53" spans="1:19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48"/>
      <c r="L53" s="6"/>
      <c r="M53" s="6"/>
      <c r="N53" s="6"/>
      <c r="O53" s="6"/>
      <c r="P53" s="6"/>
      <c r="Q53" s="6"/>
      <c r="R53" s="6"/>
      <c r="S53" s="6"/>
    </row>
    <row r="54" spans="1:19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48"/>
      <c r="L54" s="6"/>
      <c r="M54" s="6"/>
      <c r="N54" s="6"/>
      <c r="O54" s="6"/>
      <c r="P54" s="6"/>
      <c r="Q54" s="6"/>
      <c r="R54" s="6"/>
      <c r="S54" s="6"/>
    </row>
    <row r="55" spans="1:19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48"/>
      <c r="L55" s="6"/>
      <c r="M55" s="6"/>
      <c r="N55" s="6"/>
      <c r="O55" s="6"/>
      <c r="P55" s="6"/>
      <c r="Q55" s="6"/>
      <c r="R55" s="6"/>
      <c r="S55" s="6"/>
    </row>
    <row r="56" spans="1:19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48"/>
      <c r="L56" s="6"/>
      <c r="M56" s="6"/>
      <c r="N56" s="6"/>
      <c r="O56" s="6"/>
      <c r="P56" s="6"/>
      <c r="Q56" s="6"/>
      <c r="R56" s="6"/>
      <c r="S56" s="6"/>
    </row>
    <row r="57" spans="1:19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48"/>
      <c r="L57" s="6"/>
      <c r="M57" s="6"/>
      <c r="N57" s="6"/>
      <c r="O57" s="6"/>
      <c r="P57" s="6"/>
      <c r="Q57" s="6"/>
      <c r="R57" s="6"/>
      <c r="S57" s="6"/>
    </row>
    <row r="58" spans="1:19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48"/>
      <c r="L58" s="6"/>
      <c r="M58" s="6"/>
      <c r="N58" s="6"/>
      <c r="O58" s="6"/>
      <c r="P58" s="6"/>
      <c r="Q58" s="6"/>
      <c r="R58" s="6"/>
      <c r="S58" s="6"/>
    </row>
    <row r="59" spans="1:19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48"/>
      <c r="L59" s="6"/>
      <c r="M59" s="6"/>
      <c r="N59" s="6"/>
      <c r="O59" s="6"/>
      <c r="P59" s="6"/>
      <c r="Q59" s="6"/>
      <c r="R59" s="6"/>
      <c r="S59" s="6"/>
    </row>
    <row r="60" spans="1:19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48"/>
      <c r="L60" s="6"/>
      <c r="M60" s="6"/>
      <c r="N60" s="6"/>
      <c r="O60" s="6"/>
      <c r="P60" s="6"/>
      <c r="Q60" s="6"/>
      <c r="R60" s="6"/>
      <c r="S60" s="6"/>
    </row>
    <row r="61" spans="1:19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48"/>
      <c r="L61" s="6"/>
      <c r="M61" s="6"/>
      <c r="N61" s="6"/>
      <c r="O61" s="6"/>
      <c r="P61" s="6"/>
      <c r="Q61" s="6"/>
      <c r="R61" s="6"/>
      <c r="S61" s="6"/>
    </row>
    <row r="62" spans="1:19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48"/>
      <c r="L62" s="6"/>
      <c r="M62" s="6"/>
      <c r="N62" s="6"/>
      <c r="O62" s="6"/>
      <c r="P62" s="6"/>
      <c r="Q62" s="6"/>
      <c r="R62" s="6"/>
      <c r="S62" s="6"/>
    </row>
    <row r="63" spans="1:19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48"/>
      <c r="L63" s="6"/>
      <c r="M63" s="6"/>
      <c r="N63" s="6"/>
      <c r="O63" s="6"/>
      <c r="P63" s="6"/>
      <c r="Q63" s="6"/>
      <c r="R63" s="6"/>
      <c r="S63" s="6"/>
    </row>
    <row r="64" spans="1:19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48"/>
      <c r="L64" s="6"/>
      <c r="M64" s="6"/>
      <c r="N64" s="6"/>
      <c r="O64" s="6"/>
      <c r="P64" s="6"/>
      <c r="Q64" s="6"/>
      <c r="R64" s="6"/>
      <c r="S64" s="6"/>
    </row>
    <row r="65" spans="1:19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48"/>
      <c r="L65" s="6"/>
      <c r="M65" s="6"/>
      <c r="N65" s="6"/>
      <c r="O65" s="6"/>
      <c r="P65" s="6"/>
      <c r="Q65" s="6"/>
      <c r="R65" s="6"/>
      <c r="S65" s="6"/>
    </row>
    <row r="66" spans="1:19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48"/>
      <c r="L66" s="6"/>
      <c r="M66" s="6"/>
      <c r="N66" s="6"/>
      <c r="O66" s="6"/>
      <c r="P66" s="6"/>
      <c r="Q66" s="6"/>
      <c r="R66" s="6"/>
      <c r="S66" s="6"/>
    </row>
    <row r="67" spans="1:19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48"/>
      <c r="L67" s="6"/>
      <c r="M67" s="6"/>
      <c r="N67" s="6"/>
      <c r="O67" s="6"/>
      <c r="P67" s="6"/>
      <c r="Q67" s="6"/>
      <c r="R67" s="6"/>
      <c r="S67" s="6"/>
    </row>
    <row r="68" spans="1:19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48"/>
      <c r="L68" s="6"/>
      <c r="M68" s="6"/>
      <c r="N68" s="6"/>
      <c r="O68" s="6"/>
      <c r="P68" s="6"/>
      <c r="Q68" s="6"/>
      <c r="R68" s="6"/>
      <c r="S68" s="6"/>
    </row>
    <row r="69" spans="1:19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48"/>
      <c r="L69" s="6"/>
      <c r="M69" s="6"/>
      <c r="N69" s="6"/>
      <c r="O69" s="6"/>
      <c r="P69" s="6"/>
      <c r="Q69" s="6"/>
      <c r="R69" s="6"/>
      <c r="S69" s="6"/>
    </row>
    <row r="70" spans="1:19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48"/>
      <c r="L70" s="6"/>
      <c r="M70" s="6"/>
      <c r="N70" s="6"/>
      <c r="O70" s="6"/>
      <c r="P70" s="6"/>
      <c r="Q70" s="6"/>
      <c r="R70" s="6"/>
      <c r="S70" s="6"/>
    </row>
    <row r="71" spans="1:19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48"/>
      <c r="L71" s="6"/>
      <c r="M71" s="6"/>
      <c r="N71" s="6"/>
      <c r="O71" s="6"/>
      <c r="P71" s="6"/>
      <c r="Q71" s="6"/>
      <c r="R71" s="6"/>
      <c r="S71" s="6"/>
    </row>
    <row r="72" spans="1:19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48"/>
      <c r="L72" s="6"/>
      <c r="M72" s="6"/>
      <c r="N72" s="6"/>
      <c r="O72" s="6"/>
      <c r="P72" s="6"/>
      <c r="Q72" s="6"/>
      <c r="R72" s="6"/>
      <c r="S72" s="6"/>
    </row>
    <row r="73" spans="1:19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48"/>
      <c r="L73" s="6"/>
      <c r="M73" s="6"/>
      <c r="N73" s="6"/>
      <c r="O73" s="6"/>
      <c r="P73" s="6"/>
      <c r="Q73" s="6"/>
      <c r="R73" s="6"/>
      <c r="S73" s="6"/>
    </row>
  </sheetData>
  <mergeCells count="25">
    <mergeCell ref="A2:I2"/>
    <mergeCell ref="A3:I3"/>
    <mergeCell ref="A4:I4"/>
    <mergeCell ref="A7:I7"/>
    <mergeCell ref="A8:I8"/>
    <mergeCell ref="A9:D9"/>
    <mergeCell ref="F9:H9"/>
    <mergeCell ref="J9:L9"/>
    <mergeCell ref="B10:C10"/>
    <mergeCell ref="A11:A12"/>
    <mergeCell ref="B11:C11"/>
    <mergeCell ref="F11:F12"/>
    <mergeCell ref="J11:J12"/>
    <mergeCell ref="B12:C12"/>
    <mergeCell ref="A13:A17"/>
    <mergeCell ref="B13:C14"/>
    <mergeCell ref="F13:F14"/>
    <mergeCell ref="J13:J14"/>
    <mergeCell ref="B15:C15"/>
    <mergeCell ref="B16:B17"/>
    <mergeCell ref="A36:B45"/>
    <mergeCell ref="A18:F18"/>
    <mergeCell ref="A20:A21"/>
    <mergeCell ref="A22:A31"/>
    <mergeCell ref="A34:B3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J20" sqref="J20"/>
    </sheetView>
  </sheetViews>
  <sheetFormatPr defaultColWidth="9.00390625" defaultRowHeight="14.25"/>
  <cols>
    <col min="4" max="4" width="12.625" style="0" customWidth="1"/>
  </cols>
  <sheetData>
    <row r="1" spans="1:14" ht="18.75" customHeight="1" thickBot="1">
      <c r="A1" s="119" t="s">
        <v>144</v>
      </c>
      <c r="B1" s="120"/>
      <c r="C1" s="120"/>
      <c r="D1" s="120"/>
      <c r="E1" s="120"/>
      <c r="F1" s="120"/>
      <c r="G1" s="120"/>
      <c r="H1" s="120"/>
      <c r="I1" s="121"/>
      <c r="J1" s="2"/>
      <c r="K1" s="37"/>
      <c r="L1" s="1"/>
      <c r="M1" s="1"/>
      <c r="N1" s="1"/>
    </row>
    <row r="2" spans="1:14" ht="18.75" customHeight="1" thickBot="1">
      <c r="A2" s="122" t="s">
        <v>20</v>
      </c>
      <c r="B2" s="123"/>
      <c r="C2" s="122" t="s">
        <v>14</v>
      </c>
      <c r="D2" s="122" t="s">
        <v>15</v>
      </c>
      <c r="E2" s="122" t="s">
        <v>16</v>
      </c>
      <c r="F2" s="122" t="s">
        <v>24</v>
      </c>
      <c r="G2" s="123"/>
      <c r="H2" s="122" t="s">
        <v>26</v>
      </c>
      <c r="I2" s="123"/>
      <c r="J2" s="1"/>
      <c r="K2" s="37"/>
      <c r="L2" s="1"/>
      <c r="M2" s="1"/>
      <c r="N2" s="1"/>
    </row>
    <row r="3" spans="1:14" ht="18.75" customHeight="1" thickBot="1">
      <c r="A3" s="28" t="s">
        <v>2</v>
      </c>
      <c r="B3" s="27" t="s">
        <v>19</v>
      </c>
      <c r="C3" s="123"/>
      <c r="D3" s="123"/>
      <c r="E3" s="123"/>
      <c r="F3" s="27" t="s">
        <v>17</v>
      </c>
      <c r="G3" s="27" t="s">
        <v>18</v>
      </c>
      <c r="H3" s="27" t="s">
        <v>17</v>
      </c>
      <c r="I3" s="27" t="s">
        <v>18</v>
      </c>
      <c r="J3" s="1"/>
      <c r="K3" s="37"/>
      <c r="L3" s="1"/>
      <c r="M3" s="1"/>
      <c r="N3" s="1"/>
    </row>
    <row r="4" spans="1:14" ht="18.75" customHeight="1" thickBot="1">
      <c r="A4" s="29" t="s">
        <v>21</v>
      </c>
      <c r="B4" s="30">
        <v>0.5</v>
      </c>
      <c r="C4" s="31">
        <v>21.3</v>
      </c>
      <c r="D4" s="32">
        <v>2.8</v>
      </c>
      <c r="E4" s="32">
        <v>2.45</v>
      </c>
      <c r="F4" s="32">
        <v>1.28</v>
      </c>
      <c r="G4" s="32">
        <v>7.68</v>
      </c>
      <c r="H4" s="32">
        <v>1.357</v>
      </c>
      <c r="I4" s="32">
        <v>8.14</v>
      </c>
      <c r="J4" s="1"/>
      <c r="K4" s="37"/>
      <c r="L4" s="1"/>
      <c r="M4" s="1"/>
      <c r="N4" s="1"/>
    </row>
    <row r="5" spans="1:14" ht="18.75" customHeight="1" thickBot="1">
      <c r="A5" s="31" t="s">
        <v>3</v>
      </c>
      <c r="B5" s="30">
        <v>0.75</v>
      </c>
      <c r="C5" s="31">
        <v>26.9</v>
      </c>
      <c r="D5" s="32">
        <v>2.8</v>
      </c>
      <c r="E5" s="32">
        <v>2.45</v>
      </c>
      <c r="F5" s="32">
        <v>1.66</v>
      </c>
      <c r="G5" s="32">
        <v>9.96</v>
      </c>
      <c r="H5" s="32">
        <v>1.76</v>
      </c>
      <c r="I5" s="32">
        <v>10.56</v>
      </c>
      <c r="J5" s="1"/>
      <c r="K5" s="37"/>
      <c r="L5" s="1"/>
      <c r="M5" s="1"/>
      <c r="N5" s="1"/>
    </row>
    <row r="6" spans="1:14" ht="18.75" customHeight="1" thickBot="1">
      <c r="A6" s="31" t="s">
        <v>4</v>
      </c>
      <c r="B6" s="30">
        <v>1</v>
      </c>
      <c r="C6" s="31">
        <v>33.7</v>
      </c>
      <c r="D6" s="32">
        <v>3.2</v>
      </c>
      <c r="E6" s="32">
        <v>2.8</v>
      </c>
      <c r="F6" s="32">
        <v>2.41</v>
      </c>
      <c r="G6" s="32">
        <v>14.46</v>
      </c>
      <c r="H6" s="32">
        <v>2.554</v>
      </c>
      <c r="I6" s="32">
        <v>15.32</v>
      </c>
      <c r="J6" s="1"/>
      <c r="K6" s="37"/>
      <c r="L6" s="1"/>
      <c r="M6" s="1"/>
      <c r="N6" s="1"/>
    </row>
    <row r="7" spans="1:14" ht="18.75" customHeight="1" thickBot="1">
      <c r="A7" s="31" t="s">
        <v>5</v>
      </c>
      <c r="B7" s="30">
        <v>1.25</v>
      </c>
      <c r="C7" s="31">
        <v>42.4</v>
      </c>
      <c r="D7" s="32">
        <v>3.5</v>
      </c>
      <c r="E7" s="32">
        <v>3.06</v>
      </c>
      <c r="F7" s="32">
        <v>3.36</v>
      </c>
      <c r="G7" s="32">
        <v>20.16</v>
      </c>
      <c r="H7" s="32">
        <v>3.56</v>
      </c>
      <c r="I7" s="32">
        <v>21.36</v>
      </c>
      <c r="J7" s="1"/>
      <c r="K7" s="37"/>
      <c r="L7" s="1"/>
      <c r="M7" s="1"/>
      <c r="N7" s="1"/>
    </row>
    <row r="8" spans="1:14" ht="18.75" customHeight="1" thickBot="1">
      <c r="A8" s="31" t="s">
        <v>6</v>
      </c>
      <c r="B8" s="30">
        <v>1.5</v>
      </c>
      <c r="C8" s="31">
        <v>48.3</v>
      </c>
      <c r="D8" s="32">
        <v>3.5</v>
      </c>
      <c r="E8" s="32">
        <v>3.06</v>
      </c>
      <c r="F8" s="32">
        <v>3.87</v>
      </c>
      <c r="G8" s="32">
        <v>23.22</v>
      </c>
      <c r="H8" s="32">
        <v>4.1</v>
      </c>
      <c r="I8" s="32">
        <v>24.6</v>
      </c>
      <c r="J8" s="1"/>
      <c r="K8" s="37"/>
      <c r="L8" s="1"/>
      <c r="M8" s="1"/>
      <c r="N8" s="1"/>
    </row>
    <row r="9" spans="1:14" ht="18.75" customHeight="1" thickBot="1">
      <c r="A9" s="31" t="s">
        <v>7</v>
      </c>
      <c r="B9" s="30">
        <v>2</v>
      </c>
      <c r="C9" s="31">
        <v>60.3</v>
      </c>
      <c r="D9" s="32">
        <v>3.8</v>
      </c>
      <c r="E9" s="32">
        <v>3.325</v>
      </c>
      <c r="F9" s="32">
        <v>5.29</v>
      </c>
      <c r="G9" s="32">
        <v>31.74</v>
      </c>
      <c r="H9" s="32">
        <v>5.607</v>
      </c>
      <c r="I9" s="32">
        <v>33.64</v>
      </c>
      <c r="J9" s="1"/>
      <c r="K9" s="37"/>
      <c r="L9" s="1"/>
      <c r="M9" s="1"/>
      <c r="N9" s="1"/>
    </row>
    <row r="10" spans="1:14" ht="18.75" customHeight="1" thickBot="1">
      <c r="A10" s="31" t="s">
        <v>8</v>
      </c>
      <c r="B10" s="30">
        <v>2.5</v>
      </c>
      <c r="C10" s="31">
        <v>76.1</v>
      </c>
      <c r="D10" s="32">
        <v>4</v>
      </c>
      <c r="E10" s="32">
        <v>3.5</v>
      </c>
      <c r="F10" s="32">
        <v>7.11</v>
      </c>
      <c r="G10" s="32">
        <v>42.66</v>
      </c>
      <c r="H10" s="32">
        <v>7.536</v>
      </c>
      <c r="I10" s="32">
        <v>45.21</v>
      </c>
      <c r="J10" s="1"/>
      <c r="K10" s="37"/>
      <c r="L10" s="1"/>
      <c r="M10" s="1"/>
      <c r="N10" s="1"/>
    </row>
    <row r="11" spans="1:14" ht="18.75" customHeight="1" thickBot="1">
      <c r="A11" s="31" t="s">
        <v>9</v>
      </c>
      <c r="B11" s="30">
        <v>3</v>
      </c>
      <c r="C11" s="31">
        <v>88.9</v>
      </c>
      <c r="D11" s="32">
        <v>4</v>
      </c>
      <c r="E11" s="33"/>
      <c r="F11" s="32">
        <v>8.38</v>
      </c>
      <c r="G11" s="32">
        <v>50.28</v>
      </c>
      <c r="H11" s="32">
        <v>8.88</v>
      </c>
      <c r="I11" s="32">
        <v>53.28</v>
      </c>
      <c r="J11" s="1"/>
      <c r="K11" s="37"/>
      <c r="L11" s="1"/>
      <c r="M11" s="1"/>
      <c r="N11" s="1"/>
    </row>
    <row r="12" spans="1:14" ht="18.75" customHeight="1" thickBot="1">
      <c r="A12" s="31" t="s">
        <v>10</v>
      </c>
      <c r="B12" s="30">
        <v>4</v>
      </c>
      <c r="C12" s="31">
        <v>114.3</v>
      </c>
      <c r="D12" s="32">
        <v>4</v>
      </c>
      <c r="E12" s="33"/>
      <c r="F12" s="32">
        <v>10.88</v>
      </c>
      <c r="G12" s="32">
        <v>65.28</v>
      </c>
      <c r="H12" s="32">
        <v>11.53</v>
      </c>
      <c r="I12" s="32">
        <v>69.18</v>
      </c>
      <c r="J12" s="1"/>
      <c r="K12" s="37"/>
      <c r="L12" s="1"/>
      <c r="M12" s="1"/>
      <c r="N12" s="1"/>
    </row>
    <row r="13" spans="1:14" ht="18.75" customHeight="1" thickBot="1">
      <c r="A13" s="31" t="s">
        <v>11</v>
      </c>
      <c r="B13" s="30">
        <v>5</v>
      </c>
      <c r="C13" s="31">
        <v>140</v>
      </c>
      <c r="D13" s="32">
        <v>4.5</v>
      </c>
      <c r="E13" s="33"/>
      <c r="F13" s="32">
        <v>15.04</v>
      </c>
      <c r="G13" s="32">
        <v>90.24</v>
      </c>
      <c r="H13" s="32">
        <v>15.942</v>
      </c>
      <c r="I13" s="32">
        <v>98.65</v>
      </c>
      <c r="J13" s="1"/>
      <c r="K13" s="37"/>
      <c r="L13" s="1"/>
      <c r="M13" s="1"/>
      <c r="N13" s="1"/>
    </row>
    <row r="14" spans="1:14" ht="18.75" customHeight="1" thickBot="1">
      <c r="A14" s="31" t="s">
        <v>12</v>
      </c>
      <c r="B14" s="30">
        <v>6</v>
      </c>
      <c r="C14" s="31">
        <v>168.3</v>
      </c>
      <c r="D14" s="32">
        <v>4.5</v>
      </c>
      <c r="E14" s="33"/>
      <c r="F14" s="32">
        <v>18.18</v>
      </c>
      <c r="G14" s="32">
        <v>109.08</v>
      </c>
      <c r="H14" s="32">
        <v>19.27</v>
      </c>
      <c r="I14" s="32">
        <v>115.62</v>
      </c>
      <c r="J14" s="1"/>
      <c r="K14" s="37"/>
      <c r="L14" s="1"/>
      <c r="M14" s="1"/>
      <c r="N14" s="1"/>
    </row>
    <row r="15" spans="1:14" ht="18.75" customHeight="1" thickBot="1">
      <c r="A15" s="31" t="s">
        <v>13</v>
      </c>
      <c r="B15" s="30">
        <v>8</v>
      </c>
      <c r="C15" s="31">
        <v>219.1</v>
      </c>
      <c r="D15" s="32" t="s">
        <v>22</v>
      </c>
      <c r="E15" s="33"/>
      <c r="F15" s="32">
        <v>31.53</v>
      </c>
      <c r="G15" s="32">
        <v>189.18</v>
      </c>
      <c r="H15" s="33"/>
      <c r="I15" s="33"/>
      <c r="J15" s="1"/>
      <c r="K15" s="37"/>
      <c r="L15" s="1"/>
      <c r="M15" s="1"/>
      <c r="N15" s="1"/>
    </row>
    <row r="16" spans="1:14" ht="18.75" customHeight="1" thickBot="1">
      <c r="A16" s="31" t="s">
        <v>13</v>
      </c>
      <c r="B16" s="30">
        <v>8</v>
      </c>
      <c r="C16" s="31">
        <v>219.1</v>
      </c>
      <c r="D16" s="32" t="s">
        <v>23</v>
      </c>
      <c r="E16" s="33"/>
      <c r="F16" s="33"/>
      <c r="G16" s="33"/>
      <c r="H16" s="32">
        <v>36.12</v>
      </c>
      <c r="I16" s="32">
        <v>216.72</v>
      </c>
      <c r="J16" s="1"/>
      <c r="K16" s="37"/>
      <c r="L16" s="1"/>
      <c r="M16" s="1"/>
      <c r="N16" s="1"/>
    </row>
  </sheetData>
  <mergeCells count="7">
    <mergeCell ref="A1:I1"/>
    <mergeCell ref="A2:B2"/>
    <mergeCell ref="C2:C3"/>
    <mergeCell ref="D2:D3"/>
    <mergeCell ref="E2:E3"/>
    <mergeCell ref="F2:G2"/>
    <mergeCell ref="H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Administrators</cp:lastModifiedBy>
  <dcterms:created xsi:type="dcterms:W3CDTF">2007-10-05T07:40:53Z</dcterms:created>
  <dcterms:modified xsi:type="dcterms:W3CDTF">2008-03-31T05:43:37Z</dcterms:modified>
  <cp:category/>
  <cp:version/>
  <cp:contentType/>
  <cp:contentStatus/>
</cp:coreProperties>
</file>