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初审意见" sheetId="1" r:id="rId1"/>
    <sheet name="淮南组综合性状表" sheetId="2" r:id="rId2"/>
    <sheet name="淮南组试点数据" sheetId="3" r:id="rId3"/>
    <sheet name="淮北组综合性状表" sheetId="4" r:id="rId4"/>
    <sheet name="淮北组试点数据" sheetId="5" r:id="rId5"/>
    <sheet name="晚播组综合性状表" sheetId="6" r:id="rId6"/>
    <sheet name="晚播组试点数据" sheetId="7" r:id="rId7"/>
  </sheets>
  <definedNames/>
  <calcPr fullCalcOnLoad="1"/>
</workbook>
</file>

<file path=xl/comments2.xml><?xml version="1.0" encoding="utf-8"?>
<comments xmlns="http://schemas.openxmlformats.org/spreadsheetml/2006/main">
  <authors>
    <author>seedjja</author>
  </authors>
  <commentList>
    <comment ref="N3" authorId="0">
      <text>
        <r>
          <rPr>
            <sz val="9"/>
            <rFont val="宋体"/>
            <family val="0"/>
          </rPr>
          <t>接种鉴定结果</t>
        </r>
      </text>
    </comment>
  </commentList>
</comments>
</file>

<file path=xl/comments4.xml><?xml version="1.0" encoding="utf-8"?>
<comments xmlns="http://schemas.openxmlformats.org/spreadsheetml/2006/main">
  <authors>
    <author>seedjja</author>
  </authors>
  <commentList>
    <comment ref="N3" authorId="0">
      <text>
        <r>
          <rPr>
            <sz val="9"/>
            <rFont val="宋体"/>
            <family val="0"/>
          </rPr>
          <t>接种鉴定结果</t>
        </r>
      </text>
    </comment>
  </commentList>
</comments>
</file>

<file path=xl/comments6.xml><?xml version="1.0" encoding="utf-8"?>
<comments xmlns="http://schemas.openxmlformats.org/spreadsheetml/2006/main">
  <authors>
    <author>seedjja</author>
  </authors>
  <commentList>
    <comment ref="O3" authorId="0">
      <text>
        <r>
          <rPr>
            <sz val="9"/>
            <rFont val="宋体"/>
            <family val="0"/>
          </rPr>
          <t>接种鉴定结果</t>
        </r>
      </text>
    </comment>
  </commentList>
</comments>
</file>

<file path=xl/sharedStrings.xml><?xml version="1.0" encoding="utf-8"?>
<sst xmlns="http://schemas.openxmlformats.org/spreadsheetml/2006/main" count="756" uniqueCount="328">
  <si>
    <r>
      <t>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点</t>
    </r>
  </si>
  <si>
    <t>省院生技所</t>
  </si>
  <si>
    <t>苏州市种子站</t>
  </si>
  <si>
    <t>里下河地区所</t>
  </si>
  <si>
    <t>通州市农科所</t>
  </si>
  <si>
    <t>沿海地区所</t>
  </si>
  <si>
    <t>镇江农科所</t>
  </si>
  <si>
    <t>白马湖农场</t>
  </si>
  <si>
    <t>泰州市种子站</t>
  </si>
  <si>
    <t>高邮汉留农技站</t>
  </si>
  <si>
    <t>平均</t>
  </si>
  <si>
    <t>A05</t>
  </si>
  <si>
    <t>试点</t>
  </si>
  <si>
    <r>
      <t>千粒重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)</t>
    </r>
  </si>
  <si>
    <r>
      <t>容重</t>
    </r>
    <r>
      <rPr>
        <sz val="11"/>
        <rFont val="Times New Roman"/>
        <family val="1"/>
      </rPr>
      <t xml:space="preserve">     (</t>
    </r>
    <r>
      <rPr>
        <sz val="11"/>
        <rFont val="宋体"/>
        <family val="0"/>
      </rPr>
      <t>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公升</t>
    </r>
    <r>
      <rPr>
        <sz val="11"/>
        <rFont val="Times New Roman"/>
        <family val="1"/>
      </rPr>
      <t>)</t>
    </r>
  </si>
  <si>
    <r>
      <t>小区产量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)</t>
    </r>
  </si>
  <si>
    <r>
      <t>产量</t>
    </r>
    <r>
      <rPr>
        <sz val="11"/>
        <rFont val="Times New Roman"/>
        <family val="1"/>
      </rPr>
      <t xml:space="preserve">       (</t>
    </r>
    <r>
      <rPr>
        <sz val="11"/>
        <rFont val="宋体"/>
        <family val="0"/>
      </rPr>
      <t>公斤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</t>
    </r>
    <r>
      <rPr>
        <sz val="11"/>
        <rFont val="Times New Roman"/>
        <family val="1"/>
      </rPr>
      <t>)</t>
    </r>
  </si>
  <si>
    <r>
      <t>较对照增减产</t>
    </r>
    <r>
      <rPr>
        <sz val="11"/>
        <rFont val="Times New Roman"/>
        <family val="1"/>
      </rPr>
      <t>%</t>
    </r>
  </si>
  <si>
    <r>
      <t>产量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位次</t>
    </r>
  </si>
  <si>
    <t>Ⅰ</t>
  </si>
  <si>
    <t>Ⅱ</t>
  </si>
  <si>
    <t>Ⅲ</t>
  </si>
  <si>
    <t>平均</t>
  </si>
  <si>
    <t>年份</t>
  </si>
  <si>
    <t>年份</t>
  </si>
  <si>
    <t>品种名称</t>
  </si>
  <si>
    <r>
      <t xml:space="preserve">   </t>
    </r>
    <r>
      <rPr>
        <sz val="10"/>
        <color indexed="8"/>
        <rFont val="宋体"/>
        <family val="0"/>
      </rPr>
      <t>试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点</t>
    </r>
  </si>
  <si>
    <r>
      <t>千粒重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)</t>
    </r>
  </si>
  <si>
    <r>
      <t>容重</t>
    </r>
    <r>
      <rPr>
        <sz val="10"/>
        <color indexed="8"/>
        <rFont val="Times New Roman"/>
        <family val="1"/>
      </rPr>
      <t xml:space="preserve">     (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升</t>
    </r>
    <r>
      <rPr>
        <sz val="10"/>
        <color indexed="8"/>
        <rFont val="Times New Roman"/>
        <family val="1"/>
      </rPr>
      <t>)</t>
    </r>
  </si>
  <si>
    <r>
      <t>小区产量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)</t>
    </r>
  </si>
  <si>
    <r>
      <t>折合亩产</t>
    </r>
    <r>
      <rPr>
        <sz val="10"/>
        <color indexed="8"/>
        <rFont val="Times New Roman"/>
        <family val="1"/>
      </rPr>
      <t xml:space="preserve">    (</t>
    </r>
    <r>
      <rPr>
        <sz val="10"/>
        <color indexed="8"/>
        <rFont val="宋体"/>
        <family val="0"/>
      </rPr>
      <t>公斤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Times New Roman"/>
        <family val="1"/>
      </rPr>
      <t>)</t>
    </r>
  </si>
  <si>
    <r>
      <t>较</t>
    </r>
    <r>
      <rPr>
        <sz val="10"/>
        <color indexed="8"/>
        <rFont val="Times New Roman"/>
        <family val="1"/>
      </rPr>
      <t>CK±%</t>
    </r>
  </si>
  <si>
    <r>
      <t>产量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位次</t>
    </r>
  </si>
  <si>
    <t>徐州农科所</t>
  </si>
  <si>
    <t>丰县农林局粮作站</t>
  </si>
  <si>
    <t>邳州市稻麦原种场</t>
  </si>
  <si>
    <t>宿迁农科所</t>
  </si>
  <si>
    <t>沭阳县刘集农场</t>
  </si>
  <si>
    <t>淮阴农科所</t>
  </si>
  <si>
    <t>阜宁县农科所</t>
  </si>
  <si>
    <t>东海县农科所</t>
  </si>
  <si>
    <t>东辛农场农科所</t>
  </si>
  <si>
    <r>
      <t>平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均</t>
    </r>
  </si>
  <si>
    <t>B06</t>
  </si>
  <si>
    <t>B09</t>
  </si>
  <si>
    <t>B11</t>
  </si>
  <si>
    <t>B03</t>
  </si>
  <si>
    <t>B03</t>
  </si>
  <si>
    <r>
      <t>华瑞麦</t>
    </r>
    <r>
      <rPr>
        <sz val="10"/>
        <rFont val="Times New Roman"/>
        <family val="1"/>
      </rPr>
      <t>520</t>
    </r>
  </si>
  <si>
    <r>
      <t>保麦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</si>
  <si>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连麦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</si>
  <si>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t>徐麦</t>
    </r>
    <r>
      <rPr>
        <sz val="10"/>
        <rFont val="Times New Roman"/>
        <family val="1"/>
      </rPr>
      <t>9158</t>
    </r>
  </si>
  <si>
    <r>
      <t>千粒重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)</t>
    </r>
  </si>
  <si>
    <r>
      <t>容重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升</t>
    </r>
    <r>
      <rPr>
        <sz val="10"/>
        <rFont val="Times New Roman"/>
        <family val="1"/>
      </rPr>
      <t>)</t>
    </r>
  </si>
  <si>
    <r>
      <t>小区产量</t>
    </r>
    <r>
      <rPr>
        <sz val="10"/>
        <rFont val="Times New Roman"/>
        <family val="1"/>
      </rPr>
      <t>(kg/13.33m2)</t>
    </r>
  </si>
  <si>
    <r>
      <t>折合亩产</t>
    </r>
    <r>
      <rPr>
        <sz val="10"/>
        <rFont val="Times New Roman"/>
        <family val="1"/>
      </rPr>
      <t>(kg/</t>
    </r>
    <r>
      <rPr>
        <sz val="10"/>
        <rFont val="宋体"/>
        <family val="0"/>
      </rPr>
      <t>亩</t>
    </r>
    <r>
      <rPr>
        <sz val="10"/>
        <rFont val="Times New Roman"/>
        <family val="1"/>
      </rPr>
      <t>)</t>
    </r>
  </si>
  <si>
    <r>
      <t>较对照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增减产</t>
    </r>
    <r>
      <rPr>
        <sz val="10"/>
        <rFont val="Times New Roman"/>
        <family val="1"/>
      </rPr>
      <t>%</t>
    </r>
  </si>
  <si>
    <r>
      <t>较对照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增减产</t>
    </r>
    <r>
      <rPr>
        <sz val="10"/>
        <rFont val="Times New Roman"/>
        <family val="1"/>
      </rPr>
      <t>%</t>
    </r>
  </si>
  <si>
    <t>产量位次</t>
  </si>
  <si>
    <t>白马湖农场农科所</t>
  </si>
  <si>
    <t>宝应湖农场农科所</t>
  </si>
  <si>
    <t>洪泽农场农科所</t>
  </si>
  <si>
    <t>新洋农场</t>
  </si>
  <si>
    <t>平均</t>
  </si>
  <si>
    <t>C09</t>
  </si>
  <si>
    <t>宿迁农科所</t>
  </si>
  <si>
    <t>C05</t>
  </si>
  <si>
    <t>白马湖农场农科所</t>
  </si>
  <si>
    <t>宝应湖农场农科所</t>
  </si>
  <si>
    <t>淮阴农科所</t>
  </si>
  <si>
    <t>阜宁县农科所</t>
  </si>
  <si>
    <t>洪泽农场农科所</t>
  </si>
  <si>
    <t>新洋农场</t>
  </si>
  <si>
    <t>宿迁农科所</t>
  </si>
  <si>
    <t>平均</t>
  </si>
  <si>
    <t>年份</t>
  </si>
  <si>
    <t>品种名称</t>
  </si>
  <si>
    <r>
      <t>华瑞麦</t>
    </r>
    <r>
      <rPr>
        <sz val="10"/>
        <rFont val="Times New Roman"/>
        <family val="1"/>
      </rPr>
      <t>523</t>
    </r>
  </si>
  <si>
    <r>
      <t>淮麦</t>
    </r>
    <r>
      <rPr>
        <sz val="10"/>
        <rFont val="Times New Roman"/>
        <family val="1"/>
      </rPr>
      <t>36</t>
    </r>
  </si>
  <si>
    <t>A05</t>
  </si>
  <si>
    <t>宿迁农科所</t>
  </si>
  <si>
    <r>
      <t>平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均</t>
    </r>
  </si>
  <si>
    <t>2010-2011区</t>
  </si>
  <si>
    <t>2011-2012区</t>
  </si>
  <si>
    <t>省院生技所</t>
  </si>
  <si>
    <t>苏州市种子站</t>
  </si>
  <si>
    <t>里下河地区所</t>
  </si>
  <si>
    <t>通州市农科所</t>
  </si>
  <si>
    <t>沿海地区所</t>
  </si>
  <si>
    <t>镇江农科所</t>
  </si>
  <si>
    <t>白马湖农场</t>
  </si>
  <si>
    <t>泰州市种子站</t>
  </si>
  <si>
    <t>高邮汉留农技站</t>
  </si>
  <si>
    <t>A10</t>
  </si>
  <si>
    <r>
      <t>2012-2013</t>
    </r>
    <r>
      <rPr>
        <sz val="10"/>
        <rFont val="宋体"/>
        <family val="0"/>
      </rPr>
      <t>年区</t>
    </r>
  </si>
  <si>
    <t>B11</t>
  </si>
  <si>
    <t>徐州农科所</t>
  </si>
  <si>
    <t>丰县农林局粮作站</t>
  </si>
  <si>
    <t>邳州市稻麦原种场</t>
  </si>
  <si>
    <t>宿迁农科所</t>
  </si>
  <si>
    <t>沭阳县刘集农场</t>
  </si>
  <si>
    <t>淮阴农科所</t>
  </si>
  <si>
    <t>阜宁县农科所</t>
  </si>
  <si>
    <t>东海县农科所</t>
  </si>
  <si>
    <t>东辛农场农科所</t>
  </si>
  <si>
    <r>
      <t>平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均</t>
    </r>
  </si>
  <si>
    <t>B12</t>
  </si>
  <si>
    <t>B13</t>
  </si>
  <si>
    <t>C06</t>
  </si>
  <si>
    <t>江苏瑞华公司</t>
  </si>
  <si>
    <t>宝应湖农场农科所</t>
  </si>
  <si>
    <t>6/3</t>
  </si>
  <si>
    <t>淮阴农科所</t>
  </si>
  <si>
    <t>阜宁县农科所</t>
  </si>
  <si>
    <t>洪泽农场农科所</t>
  </si>
  <si>
    <t>徐州种子站</t>
  </si>
  <si>
    <t>连云港农科院</t>
  </si>
  <si>
    <t>平均</t>
  </si>
  <si>
    <t>C08</t>
  </si>
  <si>
    <t>6/1</t>
  </si>
  <si>
    <t>5/2</t>
  </si>
  <si>
    <r>
      <t>2011-2012</t>
    </r>
    <r>
      <rPr>
        <sz val="10"/>
        <rFont val="宋体"/>
        <family val="0"/>
      </rPr>
      <t>年区</t>
    </r>
  </si>
  <si>
    <t>南京</t>
  </si>
  <si>
    <t>练湖</t>
  </si>
  <si>
    <t>苏州</t>
  </si>
  <si>
    <t>通州</t>
  </si>
  <si>
    <t>东台</t>
  </si>
  <si>
    <t>泰州</t>
  </si>
  <si>
    <t>兴化</t>
  </si>
  <si>
    <t>高邮</t>
  </si>
  <si>
    <t>宝应湖</t>
  </si>
  <si>
    <r>
      <t>华麦</t>
    </r>
    <r>
      <rPr>
        <sz val="10"/>
        <rFont val="Times New Roman"/>
        <family val="1"/>
      </rPr>
      <t>0480</t>
    </r>
  </si>
  <si>
    <r>
      <t>富</t>
    </r>
    <r>
      <rPr>
        <sz val="10"/>
        <rFont val="Times New Roman"/>
        <family val="1"/>
      </rPr>
      <t>F101</t>
    </r>
  </si>
  <si>
    <r>
      <t>2013-2014</t>
    </r>
    <r>
      <rPr>
        <sz val="10"/>
        <rFont val="宋体"/>
        <family val="0"/>
      </rPr>
      <t>年生</t>
    </r>
  </si>
  <si>
    <t>徐州</t>
  </si>
  <si>
    <t>邳州</t>
  </si>
  <si>
    <t>东海</t>
  </si>
  <si>
    <t>东辛</t>
  </si>
  <si>
    <t>沭阳</t>
  </si>
  <si>
    <t>宿迁（农科所）</t>
  </si>
  <si>
    <t>宿迁（瑞华）</t>
  </si>
  <si>
    <t>淮安</t>
  </si>
  <si>
    <t>千粒重</t>
  </si>
  <si>
    <t>位次</t>
  </si>
  <si>
    <t>徐麦16-18</t>
  </si>
  <si>
    <t>2013-2014生</t>
  </si>
  <si>
    <t>徐麦9158</t>
  </si>
  <si>
    <t>连0809</t>
  </si>
  <si>
    <t>2013-2014年生</t>
  </si>
  <si>
    <r>
      <t>华瑞</t>
    </r>
    <r>
      <rPr>
        <sz val="10"/>
        <rFont val="Times New Roman"/>
        <family val="1"/>
      </rPr>
      <t>1101</t>
    </r>
  </si>
  <si>
    <t>宿迁</t>
  </si>
  <si>
    <t>洪泽</t>
  </si>
  <si>
    <t>建湖</t>
  </si>
  <si>
    <t>新洋</t>
  </si>
  <si>
    <r>
      <t>淮新</t>
    </r>
    <r>
      <rPr>
        <sz val="10"/>
        <rFont val="Times New Roman"/>
        <family val="1"/>
      </rPr>
      <t>1008</t>
    </r>
  </si>
  <si>
    <t>新洋农场</t>
  </si>
  <si>
    <r>
      <t>华瑞</t>
    </r>
    <r>
      <rPr>
        <sz val="10"/>
        <rFont val="Times New Roman"/>
        <family val="1"/>
      </rPr>
      <t>0049</t>
    </r>
  </si>
  <si>
    <t>瑞华</t>
  </si>
  <si>
    <r>
      <t>2012-2013</t>
    </r>
    <r>
      <rPr>
        <sz val="10"/>
        <rFont val="宋体"/>
        <family val="0"/>
      </rPr>
      <t>生</t>
    </r>
  </si>
  <si>
    <t>A13</t>
  </si>
  <si>
    <t>省院生技所</t>
  </si>
  <si>
    <t>苏州市种子站</t>
  </si>
  <si>
    <t>里下河地区所</t>
  </si>
  <si>
    <t>通州市农科所</t>
  </si>
  <si>
    <t>沿海地区所</t>
  </si>
  <si>
    <t>镇江农科所</t>
  </si>
  <si>
    <t>白马湖农场</t>
  </si>
  <si>
    <t>泰州市种子站</t>
  </si>
  <si>
    <t>高邮汉留农技站</t>
  </si>
  <si>
    <t>A09</t>
  </si>
  <si>
    <t>省院生物所</t>
  </si>
  <si>
    <t>武进奔牛农场</t>
  </si>
  <si>
    <t>兴化农技中心</t>
  </si>
  <si>
    <t>A02</t>
  </si>
  <si>
    <t>省院粮作所</t>
  </si>
  <si>
    <t>武进奔牛农场</t>
  </si>
  <si>
    <r>
      <t>2009-2010</t>
    </r>
    <r>
      <rPr>
        <sz val="10"/>
        <rFont val="宋体"/>
        <family val="0"/>
      </rPr>
      <t>年区</t>
    </r>
  </si>
  <si>
    <t>2008-2009年区</t>
  </si>
  <si>
    <r>
      <t>扬富麦</t>
    </r>
    <r>
      <rPr>
        <sz val="10"/>
        <rFont val="Times New Roman"/>
        <family val="1"/>
      </rPr>
      <t>101</t>
    </r>
  </si>
  <si>
    <r>
      <t>华麦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</si>
  <si>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t>试验名称</t>
  </si>
  <si>
    <r>
      <t>品种</t>
    </r>
    <r>
      <rPr>
        <sz val="10"/>
        <rFont val="宋体"/>
        <family val="0"/>
      </rPr>
      <t>名称</t>
    </r>
  </si>
  <si>
    <t>试验名称</t>
  </si>
  <si>
    <r>
      <t>淮北片早播组产量结果表</t>
    </r>
    <r>
      <rPr>
        <sz val="16"/>
        <color indexed="8"/>
        <rFont val="Times New Roman"/>
        <family val="1"/>
      </rPr>
      <t xml:space="preserve">                              </t>
    </r>
  </si>
  <si>
    <r>
      <t>附表</t>
    </r>
    <r>
      <rPr>
        <sz val="14"/>
        <rFont val="Times New Roman"/>
        <family val="1"/>
      </rPr>
      <t xml:space="preserve">1 </t>
    </r>
    <r>
      <rPr>
        <sz val="17"/>
        <rFont val="Times New Roman"/>
        <family val="1"/>
      </rPr>
      <t xml:space="preserve">          </t>
    </r>
    <r>
      <rPr>
        <sz val="16"/>
        <rFont val="Times New Roman"/>
        <family val="1"/>
      </rPr>
      <t xml:space="preserve"> </t>
    </r>
    <r>
      <rPr>
        <sz val="16"/>
        <rFont val="黑体"/>
        <family val="0"/>
      </rPr>
      <t>淮南小麦品种产量结果表</t>
    </r>
  </si>
  <si>
    <r>
      <t>淮北晚播组小麦产量结果表</t>
    </r>
    <r>
      <rPr>
        <sz val="16"/>
        <rFont val="Times New Roman"/>
        <family val="1"/>
      </rPr>
      <t xml:space="preserve">                              </t>
    </r>
  </si>
  <si>
    <t>2014年度淮南组小麦报审新品种综合性状表</t>
  </si>
  <si>
    <t>审定编号</t>
  </si>
  <si>
    <t>品种编号</t>
  </si>
  <si>
    <t>区试产量</t>
  </si>
  <si>
    <t>品质状况</t>
  </si>
  <si>
    <t>抗病性</t>
  </si>
  <si>
    <t>穗发芽</t>
  </si>
  <si>
    <t>全生育期</t>
  </si>
  <si>
    <r>
      <t>株高</t>
    </r>
    <r>
      <rPr>
        <b/>
        <sz val="10"/>
        <color indexed="8"/>
        <rFont val="Times New Roman"/>
        <family val="1"/>
      </rPr>
      <t>(CM)</t>
    </r>
  </si>
  <si>
    <t>主要性状</t>
  </si>
  <si>
    <r>
      <t>公斤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</si>
  <si>
    <t>CK±%</t>
  </si>
  <si>
    <t>显著性</t>
  </si>
  <si>
    <r>
      <t>增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减点次</t>
    </r>
  </si>
  <si>
    <r>
      <t>容重</t>
    </r>
    <r>
      <rPr>
        <b/>
        <sz val="10"/>
        <color indexed="8"/>
        <rFont val="Times New Roman"/>
        <family val="1"/>
      </rPr>
      <t>g/L</t>
    </r>
  </si>
  <si>
    <r>
      <t>粗蛋白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干基</t>
    </r>
    <r>
      <rPr>
        <b/>
        <sz val="10"/>
        <color indexed="8"/>
        <rFont val="Times New Roman"/>
        <family val="1"/>
      </rPr>
      <t>)
%</t>
    </r>
  </si>
  <si>
    <r>
      <t>湿面筋</t>
    </r>
    <r>
      <rPr>
        <b/>
        <sz val="10"/>
        <color indexed="8"/>
        <rFont val="Times New Roman"/>
        <family val="1"/>
      </rPr>
      <t>%</t>
    </r>
  </si>
  <si>
    <t>稳定时间</t>
  </si>
  <si>
    <t>硬度指数</t>
  </si>
  <si>
    <t>赤霉病</t>
  </si>
  <si>
    <t>纹枯病</t>
  </si>
  <si>
    <t>黄花叶病</t>
  </si>
  <si>
    <t>白粉病</t>
  </si>
  <si>
    <r>
      <t>每亩穗数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万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亩</t>
    </r>
    <r>
      <rPr>
        <b/>
        <sz val="10"/>
        <color indexed="8"/>
        <rFont val="Times New Roman"/>
        <family val="1"/>
      </rPr>
      <t>)</t>
    </r>
  </si>
  <si>
    <t>每穗粒数</t>
  </si>
  <si>
    <r>
      <t>千粒重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克</t>
    </r>
    <r>
      <rPr>
        <b/>
        <sz val="10"/>
        <color indexed="8"/>
        <rFont val="Times New Roman"/>
        <family val="1"/>
      </rPr>
      <t>)</t>
    </r>
  </si>
  <si>
    <r>
      <t>2012</t>
    </r>
    <r>
      <rPr>
        <sz val="8"/>
        <color indexed="8"/>
        <rFont val="宋体"/>
        <family val="0"/>
      </rPr>
      <t>区</t>
    </r>
  </si>
  <si>
    <t>**</t>
  </si>
  <si>
    <t>9/0</t>
  </si>
  <si>
    <t>MR</t>
  </si>
  <si>
    <t>S</t>
  </si>
  <si>
    <t>MS</t>
  </si>
  <si>
    <t>HR</t>
  </si>
  <si>
    <r>
      <t>2013</t>
    </r>
    <r>
      <rPr>
        <sz val="8"/>
        <color indexed="8"/>
        <rFont val="宋体"/>
        <family val="0"/>
      </rPr>
      <t>区</t>
    </r>
  </si>
  <si>
    <t>8/0</t>
  </si>
  <si>
    <t>区平均</t>
  </si>
  <si>
    <t>17/0</t>
  </si>
  <si>
    <t>2014生</t>
  </si>
  <si>
    <t>A13</t>
  </si>
  <si>
    <t>R</t>
  </si>
  <si>
    <t>HS</t>
  </si>
  <si>
    <t>华麦7号</t>
  </si>
  <si>
    <t>2009区</t>
  </si>
  <si>
    <t>A09</t>
  </si>
  <si>
    <t>2010区</t>
  </si>
  <si>
    <t>A02</t>
  </si>
  <si>
    <t>*</t>
  </si>
  <si>
    <t>7/1</t>
  </si>
  <si>
    <t>24/1</t>
  </si>
  <si>
    <r>
      <t>2014</t>
    </r>
    <r>
      <rPr>
        <b/>
        <sz val="16"/>
        <color indexed="8"/>
        <rFont val="宋体"/>
        <family val="0"/>
      </rPr>
      <t>年度淮北组小麦报审新品种综合性状表</t>
    </r>
  </si>
  <si>
    <t>审定编号</t>
  </si>
  <si>
    <t>试验编号</t>
  </si>
  <si>
    <t>抗病性(接种)</t>
  </si>
  <si>
    <t>抗穗发芽</t>
  </si>
  <si>
    <t>早熟性</t>
  </si>
  <si>
    <t>农艺性状</t>
  </si>
  <si>
    <r>
      <t>增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减点次</t>
    </r>
  </si>
  <si>
    <t>锈病</t>
  </si>
  <si>
    <r>
      <t>全生育期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天</t>
    </r>
    <r>
      <rPr>
        <b/>
        <sz val="10"/>
        <color indexed="8"/>
        <rFont val="Times New Roman"/>
        <family val="1"/>
      </rPr>
      <t>)</t>
    </r>
  </si>
  <si>
    <t>容重</t>
  </si>
  <si>
    <r>
      <t>成穗率</t>
    </r>
    <r>
      <rPr>
        <b/>
        <sz val="10"/>
        <color indexed="8"/>
        <rFont val="Times New Roman"/>
        <family val="1"/>
      </rPr>
      <t>(%)</t>
    </r>
  </si>
  <si>
    <t>保麦5号</t>
  </si>
  <si>
    <r>
      <t>2012</t>
    </r>
    <r>
      <rPr>
        <sz val="10"/>
        <color indexed="8"/>
        <rFont val="宋体"/>
        <family val="0"/>
      </rPr>
      <t>区</t>
    </r>
  </si>
  <si>
    <t>B06</t>
  </si>
  <si>
    <t>8/1</t>
  </si>
  <si>
    <r>
      <t>2013</t>
    </r>
    <r>
      <rPr>
        <sz val="10"/>
        <color indexed="8"/>
        <rFont val="宋体"/>
        <family val="0"/>
      </rPr>
      <t>区</t>
    </r>
  </si>
  <si>
    <t>B11</t>
  </si>
  <si>
    <t>7/2</t>
  </si>
  <si>
    <r>
      <t>2014</t>
    </r>
    <r>
      <rPr>
        <sz val="10"/>
        <color indexed="8"/>
        <rFont val="宋体"/>
        <family val="0"/>
      </rPr>
      <t>生</t>
    </r>
  </si>
  <si>
    <t>徐麦9158</t>
  </si>
  <si>
    <t>B12</t>
  </si>
  <si>
    <t>连麦7号</t>
  </si>
  <si>
    <t>B09</t>
  </si>
  <si>
    <t>B13</t>
  </si>
  <si>
    <t>瑞华520</t>
  </si>
  <si>
    <r>
      <t>2011</t>
    </r>
    <r>
      <rPr>
        <sz val="10"/>
        <color indexed="8"/>
        <rFont val="宋体"/>
        <family val="0"/>
      </rPr>
      <t>区</t>
    </r>
  </si>
  <si>
    <t>18/0</t>
  </si>
  <si>
    <r>
      <t>2013</t>
    </r>
    <r>
      <rPr>
        <sz val="10"/>
        <color indexed="8"/>
        <rFont val="宋体"/>
        <family val="0"/>
      </rPr>
      <t>生</t>
    </r>
  </si>
  <si>
    <t>品种特性</t>
  </si>
  <si>
    <r>
      <t>抗病性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接种</t>
    </r>
    <r>
      <rPr>
        <b/>
        <sz val="10"/>
        <color indexed="8"/>
        <rFont val="Times New Roman"/>
        <family val="1"/>
      </rPr>
      <t>)</t>
    </r>
  </si>
  <si>
    <r>
      <t>比对照</t>
    </r>
    <r>
      <rPr>
        <b/>
        <sz val="10"/>
        <color indexed="8"/>
        <rFont val="Times New Roman"/>
        <family val="1"/>
      </rPr>
      <t>1±%</t>
    </r>
  </si>
  <si>
    <r>
      <t>增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减产点次</t>
    </r>
  </si>
  <si>
    <r>
      <t>比对照</t>
    </r>
    <r>
      <rPr>
        <b/>
        <sz val="10"/>
        <color indexed="8"/>
        <rFont val="Times New Roman"/>
        <family val="1"/>
      </rPr>
      <t>2±%</t>
    </r>
  </si>
  <si>
    <t>黄花叶病毒病</t>
  </si>
  <si>
    <r>
      <t xml:space="preserve">  </t>
    </r>
    <r>
      <rPr>
        <b/>
        <sz val="10"/>
        <color indexed="8"/>
        <rFont val="宋体"/>
        <family val="0"/>
      </rPr>
      <t>纹枯</t>
    </r>
  </si>
  <si>
    <t>白粉</t>
  </si>
  <si>
    <t>条锈</t>
  </si>
  <si>
    <r>
      <t>全生育期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天</t>
    </r>
    <r>
      <rPr>
        <b/>
        <sz val="10"/>
        <rFont val="Times New Roman"/>
        <family val="1"/>
      </rPr>
      <t>)</t>
    </r>
  </si>
  <si>
    <r>
      <t>株高</t>
    </r>
    <r>
      <rPr>
        <b/>
        <sz val="10"/>
        <rFont val="Times New Roman"/>
        <family val="1"/>
      </rPr>
      <t>(CM)</t>
    </r>
  </si>
  <si>
    <r>
      <t>每亩穗数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万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亩</t>
    </r>
    <r>
      <rPr>
        <b/>
        <sz val="10"/>
        <rFont val="Times New Roman"/>
        <family val="1"/>
      </rPr>
      <t>)</t>
    </r>
  </si>
  <si>
    <r>
      <t>千粒重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克</t>
    </r>
    <r>
      <rPr>
        <b/>
        <sz val="10"/>
        <rFont val="Times New Roman"/>
        <family val="1"/>
      </rPr>
      <t>)</t>
    </r>
  </si>
  <si>
    <t>瑞华523</t>
  </si>
  <si>
    <t>弱春性</t>
  </si>
  <si>
    <t>7.0**</t>
  </si>
  <si>
    <t>7.3**</t>
  </si>
  <si>
    <t>9.4**</t>
  </si>
  <si>
    <t>2.7*</t>
  </si>
  <si>
    <t>8.2</t>
  </si>
  <si>
    <t>14/2</t>
  </si>
  <si>
    <t>4.8</t>
  </si>
  <si>
    <t>6.0</t>
  </si>
  <si>
    <t>淮麦36</t>
  </si>
  <si>
    <t>半冬性</t>
  </si>
  <si>
    <t>2.7</t>
  </si>
  <si>
    <t>2.9</t>
  </si>
  <si>
    <t>10.9**</t>
  </si>
  <si>
    <t>4.2**</t>
  </si>
  <si>
    <t>6.9</t>
  </si>
  <si>
    <t>3.6</t>
  </si>
  <si>
    <t>13/3</t>
  </si>
  <si>
    <t>5.2</t>
  </si>
  <si>
    <r>
      <t>对照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淮麦</t>
    </r>
    <r>
      <rPr>
        <b/>
        <sz val="12"/>
        <color indexed="8"/>
        <rFont val="Times New Roman"/>
        <family val="1"/>
      </rPr>
      <t>20</t>
    </r>
  </si>
  <si>
    <r>
      <t>对照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郑麦</t>
    </r>
    <r>
      <rPr>
        <b/>
        <sz val="12"/>
        <color indexed="8"/>
        <rFont val="Times New Roman"/>
        <family val="1"/>
      </rPr>
      <t>9023</t>
    </r>
  </si>
  <si>
    <r>
      <t>对照扬麦</t>
    </r>
    <r>
      <rPr>
        <sz val="10"/>
        <color indexed="8"/>
        <rFont val="Times New Roman"/>
        <family val="1"/>
      </rPr>
      <t>11</t>
    </r>
  </si>
  <si>
    <t>CK±%</t>
  </si>
  <si>
    <r>
      <t>对照淮麦</t>
    </r>
    <r>
      <rPr>
        <sz val="10"/>
        <color indexed="8"/>
        <rFont val="Times New Roman"/>
        <family val="1"/>
      </rPr>
      <t>20</t>
    </r>
  </si>
  <si>
    <r>
      <t>2014</t>
    </r>
    <r>
      <rPr>
        <b/>
        <sz val="16"/>
        <color indexed="8"/>
        <rFont val="宋体"/>
        <family val="0"/>
      </rPr>
      <t>年度淮北晚播组小麦报审新品种综合性状表</t>
    </r>
  </si>
  <si>
    <t>品种名称</t>
  </si>
  <si>
    <t>品种类型</t>
  </si>
  <si>
    <t>育成单位</t>
  </si>
  <si>
    <t>初审意见</t>
  </si>
  <si>
    <t>初审通过</t>
  </si>
  <si>
    <t>扬富麦101</t>
  </si>
  <si>
    <t>扬富麦101</t>
  </si>
  <si>
    <t>扬州长富种业科技有限公司</t>
  </si>
  <si>
    <t>江苏省大华种业集团有限公司</t>
  </si>
  <si>
    <t>江苏保丰集团公司</t>
  </si>
  <si>
    <t>江苏徐淮地区徐州农业科学研究所、江苏徐农种业科技有限公司</t>
  </si>
  <si>
    <t>连云港市农业科学院</t>
  </si>
  <si>
    <t>江苏瑞华农业科技有限公司</t>
  </si>
  <si>
    <t>江苏省金地种业科技有限公司、淮安市全新生物科技有限公司</t>
  </si>
  <si>
    <t>华麦7号</t>
  </si>
  <si>
    <t>保麦5号</t>
  </si>
  <si>
    <t>徐麦9158</t>
  </si>
  <si>
    <t>连麦7号</t>
  </si>
  <si>
    <t>瑞华520</t>
  </si>
  <si>
    <t>瑞华523</t>
  </si>
  <si>
    <t>淮麦36</t>
  </si>
  <si>
    <t>春性</t>
  </si>
  <si>
    <t>半冬性</t>
  </si>
  <si>
    <t>弱春性</t>
  </si>
  <si>
    <t>2014年小麦新品种初审意见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</si>
</sst>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_);[Red]\(0\)"/>
    <numFmt numFmtId="180" formatCode="0_ "/>
    <numFmt numFmtId="181" formatCode="0;[Red]0"/>
    <numFmt numFmtId="182" formatCode="0.0_);[Red]\(0.0\)"/>
    <numFmt numFmtId="183" formatCode="0.0"/>
    <numFmt numFmtId="184" formatCode="0.00;[Red]0.00"/>
    <numFmt numFmtId="185" formatCode="0.000_ "/>
    <numFmt numFmtId="186" formatCode="m/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  <numFmt numFmtId="192" formatCode="#,##0.00_ "/>
    <numFmt numFmtId="193" formatCode="0.0;[Red]0.0"/>
    <numFmt numFmtId="194" formatCode="0.000;[Red]0.000"/>
  </numFmts>
  <fonts count="44">
    <font>
      <sz val="12"/>
      <name val="宋体"/>
      <family val="0"/>
    </font>
    <font>
      <sz val="14"/>
      <name val="方正小标宋简体"/>
      <family val="0"/>
    </font>
    <font>
      <sz val="14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6"/>
      <name val="黑体"/>
      <family val="0"/>
    </font>
    <font>
      <sz val="9"/>
      <name val="宋体"/>
      <family val="0"/>
    </font>
    <font>
      <sz val="13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黑体"/>
      <family val="0"/>
    </font>
    <font>
      <b/>
      <sz val="16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1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177" fontId="21" fillId="0" borderId="1" xfId="0" applyNumberFormat="1" applyFont="1" applyBorder="1" applyAlignment="1">
      <alignment horizontal="center" vertical="center" wrapText="1"/>
    </xf>
    <xf numFmtId="182" fontId="21" fillId="0" borderId="1" xfId="0" applyNumberFormat="1" applyFont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/>
    </xf>
    <xf numFmtId="182" fontId="2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82" fontId="22" fillId="0" borderId="1" xfId="0" applyNumberFormat="1" applyFont="1" applyBorder="1" applyAlignment="1">
      <alignment horizontal="center" vertical="center"/>
    </xf>
    <xf numFmtId="178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79" fontId="22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8" fontId="9" fillId="0" borderId="1" xfId="17" applyNumberFormat="1" applyFont="1" applyBorder="1" applyAlignment="1">
      <alignment horizontal="center" vertical="center"/>
      <protection/>
    </xf>
    <xf numFmtId="184" fontId="10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7" fillId="0" borderId="0" xfId="0" applyNumberFormat="1" applyFont="1" applyAlignment="1">
      <alignment vertical="center"/>
    </xf>
    <xf numFmtId="183" fontId="26" fillId="0" borderId="1" xfId="0" applyNumberFormat="1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/>
    </xf>
    <xf numFmtId="183" fontId="10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81" fontId="24" fillId="0" borderId="1" xfId="0" applyNumberFormat="1" applyFont="1" applyFill="1" applyBorder="1" applyAlignment="1">
      <alignment horizontal="center" vertical="center" wrapText="1"/>
    </xf>
    <xf numFmtId="181" fontId="2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  <xf numFmtId="184" fontId="10" fillId="0" borderId="1" xfId="17" applyNumberFormat="1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192" fontId="9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8" fontId="24" fillId="0" borderId="1" xfId="0" applyNumberFormat="1" applyFont="1" applyFill="1" applyBorder="1" applyAlignment="1">
      <alignment horizontal="center" vertical="center" wrapText="1"/>
    </xf>
    <xf numFmtId="193" fontId="24" fillId="0" borderId="1" xfId="0" applyNumberFormat="1" applyFont="1" applyFill="1" applyBorder="1" applyAlignment="1">
      <alignment horizontal="center" vertical="center" wrapText="1"/>
    </xf>
    <xf numFmtId="19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93" fontId="22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193" fontId="24" fillId="0" borderId="2" xfId="0" applyNumberFormat="1" applyFont="1" applyFill="1" applyBorder="1" applyAlignment="1">
      <alignment horizontal="center" vertical="center" wrapText="1"/>
    </xf>
    <xf numFmtId="193" fontId="22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81" fontId="24" fillId="0" borderId="2" xfId="0" applyNumberFormat="1" applyFont="1" applyFill="1" applyBorder="1" applyAlignment="1">
      <alignment horizontal="center" vertical="center" wrapText="1"/>
    </xf>
    <xf numFmtId="193" fontId="24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9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193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  <protection/>
    </xf>
    <xf numFmtId="193" fontId="21" fillId="0" borderId="1" xfId="0" applyNumberFormat="1" applyFont="1" applyFill="1" applyBorder="1" applyAlignment="1" applyProtection="1">
      <alignment horizontal="center" vertical="center"/>
      <protection/>
    </xf>
    <xf numFmtId="193" fontId="21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1" xfId="0" applyFont="1" applyFill="1" applyBorder="1" applyAlignment="1">
      <alignment horizontal="center" wrapText="1"/>
    </xf>
    <xf numFmtId="193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193" fontId="10" fillId="0" borderId="1" xfId="0" applyNumberFormat="1" applyFont="1" applyBorder="1" applyAlignment="1">
      <alignment horizontal="center" vertical="center" wrapText="1"/>
    </xf>
    <xf numFmtId="193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93" fontId="21" fillId="0" borderId="9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1" fontId="14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193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193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93" fontId="21" fillId="0" borderId="1" xfId="0" applyNumberFormat="1" applyFont="1" applyBorder="1" applyAlignment="1">
      <alignment horizontal="center" vertical="center"/>
    </xf>
    <xf numFmtId="193" fontId="21" fillId="2" borderId="11" xfId="0" applyNumberFormat="1" applyFont="1" applyFill="1" applyBorder="1" applyAlignment="1">
      <alignment horizontal="center" vertical="center"/>
    </xf>
    <xf numFmtId="193" fontId="21" fillId="2" borderId="1" xfId="0" applyNumberFormat="1" applyFont="1" applyFill="1" applyBorder="1" applyAlignment="1">
      <alignment horizontal="center" vertical="center"/>
    </xf>
    <xf numFmtId="193" fontId="22" fillId="0" borderId="0" xfId="0" applyNumberFormat="1" applyFont="1" applyBorder="1" applyAlignment="1">
      <alignment horizontal="center" vertical="center" wrapText="1"/>
    </xf>
    <xf numFmtId="193" fontId="21" fillId="0" borderId="11" xfId="0" applyNumberFormat="1" applyFont="1" applyFill="1" applyBorder="1" applyAlignment="1">
      <alignment horizontal="center" vertical="center"/>
    </xf>
    <xf numFmtId="193" fontId="2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93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93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93" fontId="8" fillId="0" borderId="0" xfId="0" applyNumberFormat="1" applyFont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3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93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93" fontId="8" fillId="0" borderId="0" xfId="0" applyNumberFormat="1" applyFont="1" applyBorder="1" applyAlignment="1">
      <alignment vertical="center" wrapText="1"/>
    </xf>
    <xf numFmtId="193" fontId="9" fillId="0" borderId="0" xfId="0" applyNumberFormat="1" applyFont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93" fontId="21" fillId="2" borderId="0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181" fontId="21" fillId="2" borderId="0" xfId="0" applyNumberFormat="1" applyFont="1" applyFill="1" applyBorder="1" applyAlignment="1">
      <alignment horizontal="center" vertical="center"/>
    </xf>
    <xf numFmtId="178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193" fontId="21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/>
    </xf>
    <xf numFmtId="181" fontId="21" fillId="2" borderId="0" xfId="0" applyNumberFormat="1" applyFont="1" applyFill="1" applyAlignment="1">
      <alignment horizontal="center" vertical="center"/>
    </xf>
    <xf numFmtId="178" fontId="21" fillId="2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93" fontId="21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93" fontId="22" fillId="0" borderId="1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181" fontId="22" fillId="0" borderId="2" xfId="0" applyNumberFormat="1" applyFont="1" applyFill="1" applyBorder="1" applyAlignment="1">
      <alignment horizontal="center" vertical="center" wrapText="1"/>
    </xf>
    <xf numFmtId="184" fontId="24" fillId="0" borderId="2" xfId="0" applyNumberFormat="1" applyFont="1" applyFill="1" applyBorder="1" applyAlignment="1">
      <alignment horizontal="center" vertical="center" wrapText="1"/>
    </xf>
    <xf numFmtId="184" fontId="22" fillId="0" borderId="2" xfId="0" applyNumberFormat="1" applyFont="1" applyFill="1" applyBorder="1" applyAlignment="1">
      <alignment horizontal="center" vertical="center" wrapText="1"/>
    </xf>
    <xf numFmtId="193" fontId="22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184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181" fontId="21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1" xfId="0" applyFont="1" applyFill="1" applyBorder="1" applyAlignment="1">
      <alignment horizontal="center" vertical="center"/>
    </xf>
    <xf numFmtId="181" fontId="21" fillId="0" borderId="1" xfId="0" applyNumberFormat="1" applyFont="1" applyFill="1" applyBorder="1" applyAlignment="1">
      <alignment horizontal="center" vertical="center"/>
    </xf>
    <xf numFmtId="193" fontId="9" fillId="0" borderId="1" xfId="0" applyNumberFormat="1" applyFont="1" applyFill="1" applyBorder="1" applyAlignment="1">
      <alignment horizontal="center" vertical="center"/>
    </xf>
    <xf numFmtId="184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81" fontId="22" fillId="0" borderId="1" xfId="0" applyNumberFormat="1" applyFont="1" applyFill="1" applyBorder="1" applyAlignment="1" applyProtection="1">
      <alignment horizontal="center" vertical="center"/>
      <protection/>
    </xf>
    <xf numFmtId="193" fontId="22" fillId="0" borderId="1" xfId="0" applyNumberFormat="1" applyFont="1" applyFill="1" applyBorder="1" applyAlignment="1" applyProtection="1">
      <alignment horizontal="center" vertical="center"/>
      <protection/>
    </xf>
    <xf numFmtId="181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193" fontId="9" fillId="0" borderId="1" xfId="0" applyNumberFormat="1" applyFont="1" applyFill="1" applyBorder="1" applyAlignment="1">
      <alignment horizontal="center" vertical="center" wrapText="1"/>
    </xf>
    <xf numFmtId="193" fontId="10" fillId="0" borderId="1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184" fontId="21" fillId="0" borderId="1" xfId="0" applyNumberFormat="1" applyFont="1" applyFill="1" applyBorder="1" applyAlignment="1">
      <alignment horizontal="center" vertical="center" wrapText="1"/>
    </xf>
    <xf numFmtId="181" fontId="21" fillId="0" borderId="5" xfId="0" applyNumberFormat="1" applyFont="1" applyFill="1" applyBorder="1" applyAlignment="1" applyProtection="1">
      <alignment horizontal="center" vertical="center"/>
      <protection/>
    </xf>
    <xf numFmtId="193" fontId="21" fillId="0" borderId="5" xfId="0" applyNumberFormat="1" applyFont="1" applyFill="1" applyBorder="1" applyAlignment="1" applyProtection="1">
      <alignment horizontal="center" vertical="center"/>
      <protection/>
    </xf>
    <xf numFmtId="0" fontId="21" fillId="0" borderId="5" xfId="0" applyFont="1" applyFill="1" applyBorder="1" applyAlignment="1">
      <alignment horizontal="center" vertical="center" wrapText="1"/>
    </xf>
    <xf numFmtId="182" fontId="21" fillId="0" borderId="5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183" fontId="2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178" fontId="21" fillId="0" borderId="1" xfId="16" applyNumberFormat="1" applyFont="1" applyFill="1" applyBorder="1" applyAlignment="1" applyProtection="1">
      <alignment horizontal="center" vertical="center" wrapText="1"/>
      <protection/>
    </xf>
    <xf numFmtId="182" fontId="21" fillId="0" borderId="1" xfId="0" applyNumberFormat="1" applyFont="1" applyFill="1" applyBorder="1" applyAlignment="1">
      <alignment horizontal="center" vertical="center"/>
    </xf>
    <xf numFmtId="184" fontId="22" fillId="0" borderId="1" xfId="0" applyNumberFormat="1" applyFont="1" applyFill="1" applyBorder="1" applyAlignment="1">
      <alignment horizontal="center" vertical="center" wrapText="1"/>
    </xf>
    <xf numFmtId="181" fontId="22" fillId="0" borderId="8" xfId="0" applyNumberFormat="1" applyFont="1" applyFill="1" applyBorder="1" applyAlignment="1">
      <alignment horizontal="center" vertical="center"/>
    </xf>
    <xf numFmtId="193" fontId="22" fillId="0" borderId="8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182" fontId="22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1" fontId="22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84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81" fontId="21" fillId="0" borderId="0" xfId="0" applyNumberFormat="1" applyFont="1" applyFill="1" applyAlignment="1">
      <alignment horizontal="center" vertical="center"/>
    </xf>
    <xf numFmtId="19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81" fontId="2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193" fontId="21" fillId="0" borderId="11" xfId="0" applyNumberFormat="1" applyFont="1" applyFill="1" applyBorder="1" applyAlignment="1">
      <alignment horizontal="center" vertical="center" wrapText="1"/>
    </xf>
    <xf numFmtId="181" fontId="21" fillId="0" borderId="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93" fontId="9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193" fontId="10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178" fontId="22" fillId="0" borderId="1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193" fontId="39" fillId="0" borderId="0" xfId="0" applyNumberFormat="1" applyFont="1" applyFill="1" applyAlignment="1">
      <alignment horizontal="center" vertical="center"/>
    </xf>
    <xf numFmtId="181" fontId="39" fillId="0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91" fontId="9" fillId="0" borderId="1" xfId="18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1" fontId="22" fillId="0" borderId="0" xfId="0" applyNumberFormat="1" applyFont="1" applyFill="1" applyAlignment="1">
      <alignment horizontal="center" vertical="center"/>
    </xf>
    <xf numFmtId="184" fontId="22" fillId="0" borderId="0" xfId="0" applyNumberFormat="1" applyFont="1" applyFill="1" applyAlignment="1">
      <alignment horizontal="center" vertical="center"/>
    </xf>
    <xf numFmtId="193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193" fontId="20" fillId="0" borderId="0" xfId="0" applyNumberFormat="1" applyFont="1" applyBorder="1" applyAlignment="1">
      <alignment horizontal="center" vertical="center" wrapText="1"/>
    </xf>
    <xf numFmtId="184" fontId="20" fillId="0" borderId="0" xfId="0" applyNumberFormat="1" applyFont="1" applyFill="1" applyAlignment="1">
      <alignment horizontal="center" vertical="center" wrapText="1"/>
    </xf>
    <xf numFmtId="193" fontId="24" fillId="0" borderId="1" xfId="0" applyNumberFormat="1" applyFont="1" applyFill="1" applyBorder="1" applyAlignment="1">
      <alignment horizontal="center" vertical="center"/>
    </xf>
    <xf numFmtId="193" fontId="2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93" fontId="24" fillId="0" borderId="1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178" fontId="24" fillId="0" borderId="1" xfId="0" applyNumberFormat="1" applyFont="1" applyFill="1" applyBorder="1" applyAlignment="1">
      <alignment horizontal="center" vertical="center" wrapText="1"/>
    </xf>
    <xf numFmtId="178" fontId="22" fillId="0" borderId="2" xfId="0" applyNumberFormat="1" applyFont="1" applyFill="1" applyBorder="1" applyAlignment="1">
      <alignment horizontal="center" vertical="center" wrapText="1"/>
    </xf>
    <xf numFmtId="181" fontId="31" fillId="0" borderId="1" xfId="0" applyNumberFormat="1" applyFont="1" applyFill="1" applyBorder="1" applyAlignment="1">
      <alignment horizontal="center" vertical="center" wrapText="1"/>
    </xf>
    <xf numFmtId="181" fontId="3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93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81" fontId="24" fillId="0" borderId="19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1" fontId="24" fillId="0" borderId="21" xfId="0" applyNumberFormat="1" applyFont="1" applyFill="1" applyBorder="1" applyAlignment="1">
      <alignment horizontal="center" vertical="center" wrapText="1"/>
    </xf>
    <xf numFmtId="178" fontId="2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2" fontId="22" fillId="0" borderId="1" xfId="19" applyFont="1" applyBorder="1" applyAlignment="1">
      <alignment horizontal="center" vertical="center" wrapText="1"/>
    </xf>
    <xf numFmtId="179" fontId="20" fillId="0" borderId="1" xfId="0" applyNumberFormat="1" applyFont="1" applyBorder="1" applyAlignment="1">
      <alignment horizontal="center" vertical="center" wrapText="1"/>
    </xf>
    <xf numFmtId="179" fontId="21" fillId="0" borderId="1" xfId="0" applyNumberFormat="1" applyFont="1" applyBorder="1" applyAlignment="1">
      <alignment horizontal="center" vertical="center" wrapText="1"/>
    </xf>
    <xf numFmtId="182" fontId="20" fillId="0" borderId="1" xfId="0" applyNumberFormat="1" applyFont="1" applyBorder="1" applyAlignment="1">
      <alignment horizontal="center" vertical="center" wrapText="1"/>
    </xf>
    <xf numFmtId="182" fontId="21" fillId="0" borderId="1" xfId="0" applyNumberFormat="1" applyFont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center" vertical="center" wrapText="1"/>
    </xf>
    <xf numFmtId="177" fontId="21" fillId="0" borderId="1" xfId="0" applyNumberFormat="1" applyFont="1" applyBorder="1" applyAlignment="1">
      <alignment horizontal="center" vertical="center" wrapText="1"/>
    </xf>
    <xf numFmtId="184" fontId="19" fillId="0" borderId="3" xfId="0" applyNumberFormat="1" applyFont="1" applyFill="1" applyBorder="1" applyAlignment="1">
      <alignment horizontal="center" vertical="center" wrapText="1"/>
    </xf>
    <xf numFmtId="181" fontId="22" fillId="0" borderId="1" xfId="0" applyNumberFormat="1" applyFont="1" applyFill="1" applyBorder="1" applyAlignment="1">
      <alignment horizontal="center" vertical="center" wrapText="1"/>
    </xf>
    <xf numFmtId="193" fontId="22" fillId="0" borderId="1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2" fillId="0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常规_Sheet7" xfId="16"/>
    <cellStyle name="常规_附表三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1" sqref="F1"/>
    </sheetView>
  </sheetViews>
  <sheetFormatPr defaultColWidth="9.00390625" defaultRowHeight="14.25"/>
  <cols>
    <col min="1" max="1" width="12.00390625" style="380" customWidth="1"/>
    <col min="2" max="2" width="9.00390625" style="380" customWidth="1"/>
    <col min="3" max="3" width="34.375" style="370" customWidth="1"/>
    <col min="4" max="4" width="18.875" style="370" customWidth="1"/>
    <col min="5" max="16384" width="9.00390625" style="370" customWidth="1"/>
  </cols>
  <sheetData>
    <row r="1" spans="1:4" ht="33.75" customHeight="1">
      <c r="A1" s="374" t="s">
        <v>327</v>
      </c>
      <c r="B1" s="374"/>
      <c r="C1" s="374"/>
      <c r="D1" s="374"/>
    </row>
    <row r="2" spans="1:4" ht="24.75" customHeight="1">
      <c r="A2" s="375" t="s">
        <v>303</v>
      </c>
      <c r="B2" s="375" t="s">
        <v>304</v>
      </c>
      <c r="C2" s="372" t="s">
        <v>305</v>
      </c>
      <c r="D2" s="372" t="s">
        <v>306</v>
      </c>
    </row>
    <row r="3" spans="1:4" ht="27.75" customHeight="1">
      <c r="A3" s="376" t="s">
        <v>308</v>
      </c>
      <c r="B3" s="377" t="s">
        <v>324</v>
      </c>
      <c r="C3" s="371" t="s">
        <v>310</v>
      </c>
      <c r="D3" s="372" t="s">
        <v>307</v>
      </c>
    </row>
    <row r="4" spans="1:4" ht="27.75" customHeight="1">
      <c r="A4" s="378" t="s">
        <v>317</v>
      </c>
      <c r="B4" s="377" t="s">
        <v>324</v>
      </c>
      <c r="C4" s="371" t="s">
        <v>311</v>
      </c>
      <c r="D4" s="372" t="s">
        <v>307</v>
      </c>
    </row>
    <row r="5" spans="1:4" ht="27.75" customHeight="1">
      <c r="A5" s="378" t="s">
        <v>318</v>
      </c>
      <c r="B5" s="379" t="s">
        <v>325</v>
      </c>
      <c r="C5" s="371" t="s">
        <v>312</v>
      </c>
      <c r="D5" s="372" t="s">
        <v>307</v>
      </c>
    </row>
    <row r="6" spans="1:4" ht="39" customHeight="1">
      <c r="A6" s="378" t="s">
        <v>319</v>
      </c>
      <c r="B6" s="379" t="s">
        <v>325</v>
      </c>
      <c r="C6" s="373" t="s">
        <v>313</v>
      </c>
      <c r="D6" s="372" t="s">
        <v>307</v>
      </c>
    </row>
    <row r="7" spans="1:4" ht="27.75" customHeight="1">
      <c r="A7" s="378" t="s">
        <v>320</v>
      </c>
      <c r="B7" s="379" t="s">
        <v>325</v>
      </c>
      <c r="C7" s="371" t="s">
        <v>314</v>
      </c>
      <c r="D7" s="372" t="s">
        <v>307</v>
      </c>
    </row>
    <row r="8" spans="1:4" ht="27.75" customHeight="1">
      <c r="A8" s="378" t="s">
        <v>321</v>
      </c>
      <c r="B8" s="379" t="s">
        <v>325</v>
      </c>
      <c r="C8" s="371" t="s">
        <v>315</v>
      </c>
      <c r="D8" s="372" t="s">
        <v>307</v>
      </c>
    </row>
    <row r="9" spans="1:4" ht="27.75" customHeight="1">
      <c r="A9" s="378" t="s">
        <v>322</v>
      </c>
      <c r="B9" s="379" t="s">
        <v>326</v>
      </c>
      <c r="C9" s="371" t="s">
        <v>315</v>
      </c>
      <c r="D9" s="372" t="s">
        <v>307</v>
      </c>
    </row>
    <row r="10" spans="1:4" ht="43.5" customHeight="1">
      <c r="A10" s="378" t="s">
        <v>323</v>
      </c>
      <c r="B10" s="379" t="s">
        <v>325</v>
      </c>
      <c r="C10" s="373" t="s">
        <v>316</v>
      </c>
      <c r="D10" s="372" t="s">
        <v>307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21"/>
  <sheetViews>
    <sheetView workbookViewId="0" topLeftCell="A1">
      <selection activeCell="A4" sqref="A4:A7"/>
    </sheetView>
  </sheetViews>
  <sheetFormatPr defaultColWidth="9.00390625" defaultRowHeight="14.25"/>
  <cols>
    <col min="1" max="1" width="9.875" style="209" customWidth="1"/>
    <col min="2" max="2" width="7.50390625" style="210" customWidth="1"/>
    <col min="3" max="3" width="5.125" style="211" customWidth="1"/>
    <col min="4" max="5" width="6.75390625" style="212" customWidth="1"/>
    <col min="6" max="6" width="4.625" style="209" customWidth="1"/>
    <col min="7" max="7" width="6.75390625" style="213" customWidth="1"/>
    <col min="8" max="8" width="6.75390625" style="209" customWidth="1"/>
    <col min="9" max="9" width="5.75390625" style="214" customWidth="1"/>
    <col min="10" max="10" width="7.00390625" style="212" customWidth="1"/>
    <col min="11" max="13" width="5.75390625" style="212" customWidth="1"/>
    <col min="14" max="17" width="5.75390625" style="215" customWidth="1"/>
    <col min="18" max="18" width="4.875" style="215" customWidth="1"/>
    <col min="19" max="19" width="6.00390625" style="212" customWidth="1"/>
    <col min="20" max="20" width="6.00390625" style="205" customWidth="1"/>
    <col min="21" max="24" width="6.375" style="212" customWidth="1"/>
    <col min="25" max="209" width="3.75390625" style="164" customWidth="1"/>
    <col min="210" max="242" width="9.00390625" style="156" customWidth="1"/>
  </cols>
  <sheetData>
    <row r="1" spans="1:34" s="113" customFormat="1" ht="37.5" customHeight="1" thickBot="1">
      <c r="A1" s="325" t="s">
        <v>186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11"/>
      <c r="Z1" s="111"/>
      <c r="AA1" s="112"/>
      <c r="AB1" s="111"/>
      <c r="AC1" s="111"/>
      <c r="AD1" s="111"/>
      <c r="AE1" s="111"/>
      <c r="AF1" s="111"/>
      <c r="AG1" s="111"/>
      <c r="AH1" s="111"/>
    </row>
    <row r="2" spans="1:72" s="122" customFormat="1" ht="28.5" customHeight="1" thickTop="1">
      <c r="A2" s="326" t="s">
        <v>187</v>
      </c>
      <c r="B2" s="328" t="s">
        <v>23</v>
      </c>
      <c r="C2" s="320" t="s">
        <v>188</v>
      </c>
      <c r="D2" s="324" t="s">
        <v>189</v>
      </c>
      <c r="E2" s="331"/>
      <c r="F2" s="332"/>
      <c r="G2" s="332"/>
      <c r="H2" s="332"/>
      <c r="I2" s="333" t="s">
        <v>190</v>
      </c>
      <c r="J2" s="334"/>
      <c r="K2" s="334"/>
      <c r="L2" s="334"/>
      <c r="M2" s="335"/>
      <c r="N2" s="326" t="s">
        <v>191</v>
      </c>
      <c r="O2" s="336"/>
      <c r="P2" s="336"/>
      <c r="Q2" s="336"/>
      <c r="R2" s="326" t="s">
        <v>192</v>
      </c>
      <c r="S2" s="324" t="s">
        <v>194</v>
      </c>
      <c r="T2" s="324" t="s">
        <v>193</v>
      </c>
      <c r="U2" s="318" t="s">
        <v>195</v>
      </c>
      <c r="V2" s="319"/>
      <c r="W2" s="319"/>
      <c r="X2" s="319"/>
      <c r="Y2" s="119"/>
      <c r="Z2" s="119"/>
      <c r="AA2" s="120"/>
      <c r="AB2" s="119"/>
      <c r="AC2" s="119"/>
      <c r="AD2" s="119"/>
      <c r="AE2" s="119"/>
      <c r="AF2" s="119"/>
      <c r="AG2" s="119"/>
      <c r="AH2" s="119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</row>
    <row r="3" spans="1:34" s="133" customFormat="1" ht="40.5" customHeight="1" thickBot="1">
      <c r="A3" s="327"/>
      <c r="B3" s="329"/>
      <c r="C3" s="330"/>
      <c r="D3" s="124" t="s">
        <v>196</v>
      </c>
      <c r="E3" s="125" t="s">
        <v>197</v>
      </c>
      <c r="F3" s="126" t="s">
        <v>198</v>
      </c>
      <c r="G3" s="126" t="s">
        <v>199</v>
      </c>
      <c r="H3" s="127" t="s">
        <v>143</v>
      </c>
      <c r="I3" s="128" t="s">
        <v>200</v>
      </c>
      <c r="J3" s="124" t="s">
        <v>201</v>
      </c>
      <c r="K3" s="124" t="s">
        <v>202</v>
      </c>
      <c r="L3" s="124" t="s">
        <v>203</v>
      </c>
      <c r="M3" s="129" t="s">
        <v>204</v>
      </c>
      <c r="N3" s="114" t="s">
        <v>205</v>
      </c>
      <c r="O3" s="114" t="s">
        <v>206</v>
      </c>
      <c r="P3" s="114" t="s">
        <v>207</v>
      </c>
      <c r="Q3" s="114" t="s">
        <v>208</v>
      </c>
      <c r="R3" s="326"/>
      <c r="S3" s="324"/>
      <c r="T3" s="324"/>
      <c r="U3" s="115" t="s">
        <v>194</v>
      </c>
      <c r="V3" s="115" t="s">
        <v>209</v>
      </c>
      <c r="W3" s="115" t="s">
        <v>210</v>
      </c>
      <c r="X3" s="115" t="s">
        <v>211</v>
      </c>
      <c r="Y3" s="131"/>
      <c r="Z3" s="131"/>
      <c r="AA3" s="132"/>
      <c r="AB3" s="131"/>
      <c r="AC3" s="131"/>
      <c r="AD3" s="131"/>
      <c r="AE3" s="131"/>
      <c r="AF3" s="131"/>
      <c r="AG3" s="131"/>
      <c r="AH3" s="131"/>
    </row>
    <row r="4" spans="1:72" s="143" customFormat="1" ht="29.25" customHeight="1" thickTop="1">
      <c r="A4" s="320" t="s">
        <v>309</v>
      </c>
      <c r="B4" s="134" t="s">
        <v>212</v>
      </c>
      <c r="C4" s="40" t="s">
        <v>79</v>
      </c>
      <c r="D4" s="135">
        <v>432.94</v>
      </c>
      <c r="E4" s="135">
        <v>8.36</v>
      </c>
      <c r="F4" s="89" t="s">
        <v>213</v>
      </c>
      <c r="G4" s="136" t="s">
        <v>214</v>
      </c>
      <c r="H4" s="89">
        <v>1</v>
      </c>
      <c r="I4" s="137">
        <v>834</v>
      </c>
      <c r="J4" s="138">
        <v>13.7</v>
      </c>
      <c r="K4" s="138">
        <v>30.7</v>
      </c>
      <c r="L4" s="138">
        <v>6.7</v>
      </c>
      <c r="M4" s="139">
        <v>65.5</v>
      </c>
      <c r="N4" s="89" t="s">
        <v>215</v>
      </c>
      <c r="O4" s="89" t="s">
        <v>216</v>
      </c>
      <c r="P4" s="89" t="s">
        <v>217</v>
      </c>
      <c r="Q4" s="140"/>
      <c r="R4" s="40" t="s">
        <v>218</v>
      </c>
      <c r="S4" s="141">
        <v>80.44444444444444</v>
      </c>
      <c r="T4" s="141">
        <v>208.11111111111111</v>
      </c>
      <c r="U4" s="141">
        <v>80.44444444444444</v>
      </c>
      <c r="V4" s="141">
        <v>31.704444444444448</v>
      </c>
      <c r="W4" s="141">
        <v>40.97111111111112</v>
      </c>
      <c r="X4" s="141">
        <v>37.64666666666667</v>
      </c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</row>
    <row r="5" spans="1:24" s="113" customFormat="1" ht="29.25" customHeight="1">
      <c r="A5" s="320"/>
      <c r="B5" s="144" t="s">
        <v>219</v>
      </c>
      <c r="C5" s="40" t="s">
        <v>93</v>
      </c>
      <c r="D5" s="141">
        <v>473.065</v>
      </c>
      <c r="E5" s="141">
        <v>8.61</v>
      </c>
      <c r="F5" s="22" t="s">
        <v>213</v>
      </c>
      <c r="G5" s="136" t="s">
        <v>220</v>
      </c>
      <c r="H5" s="40">
        <v>1</v>
      </c>
      <c r="I5" s="8">
        <v>798</v>
      </c>
      <c r="J5" s="6">
        <v>14.77</v>
      </c>
      <c r="K5" s="20">
        <v>31.9</v>
      </c>
      <c r="L5" s="20">
        <v>6.5</v>
      </c>
      <c r="M5" s="145">
        <v>66.5</v>
      </c>
      <c r="N5" s="89" t="s">
        <v>215</v>
      </c>
      <c r="O5" s="89" t="s">
        <v>217</v>
      </c>
      <c r="P5" s="89" t="s">
        <v>218</v>
      </c>
      <c r="Q5" s="89" t="s">
        <v>216</v>
      </c>
      <c r="R5" s="40" t="s">
        <v>218</v>
      </c>
      <c r="S5" s="141">
        <v>78.75</v>
      </c>
      <c r="T5" s="141">
        <v>208.5</v>
      </c>
      <c r="U5" s="141">
        <v>78.75</v>
      </c>
      <c r="V5" s="141">
        <v>31.3</v>
      </c>
      <c r="W5" s="141">
        <v>39.835</v>
      </c>
      <c r="X5" s="141">
        <v>40.105</v>
      </c>
    </row>
    <row r="6" spans="1:24" s="133" customFormat="1" ht="29.25" customHeight="1">
      <c r="A6" s="320"/>
      <c r="B6" s="146" t="s">
        <v>221</v>
      </c>
      <c r="C6" s="147"/>
      <c r="D6" s="116">
        <f>AVERAGE(D4:D5)</f>
        <v>453.0025</v>
      </c>
      <c r="E6" s="116">
        <f>(D6-417.55)/417.55*100</f>
        <v>8.490599928152314</v>
      </c>
      <c r="F6" s="117"/>
      <c r="G6" s="148" t="s">
        <v>222</v>
      </c>
      <c r="H6" s="117"/>
      <c r="I6" s="149">
        <f>AVERAGE(I4:I5)</f>
        <v>816</v>
      </c>
      <c r="J6" s="149">
        <f>AVERAGE(J4:J5)</f>
        <v>14.235</v>
      </c>
      <c r="K6" s="149">
        <f>AVERAGE(K4:K5)</f>
        <v>31.299999999999997</v>
      </c>
      <c r="L6" s="149">
        <f>AVERAGE(L4:L5)</f>
        <v>6.6</v>
      </c>
      <c r="M6" s="150">
        <f>AVERAGE(M4:M5)</f>
        <v>66</v>
      </c>
      <c r="N6" s="123" t="s">
        <v>215</v>
      </c>
      <c r="O6" s="123" t="s">
        <v>216</v>
      </c>
      <c r="P6" s="123" t="s">
        <v>217</v>
      </c>
      <c r="Q6" s="117" t="s">
        <v>216</v>
      </c>
      <c r="R6" s="147" t="s">
        <v>218</v>
      </c>
      <c r="S6" s="149">
        <f aca="true" t="shared" si="0" ref="S6:X6">AVERAGE(S4:S5)</f>
        <v>79.59722222222223</v>
      </c>
      <c r="T6" s="118">
        <f t="shared" si="0"/>
        <v>208.30555555555554</v>
      </c>
      <c r="U6" s="118">
        <f t="shared" si="0"/>
        <v>79.59722222222223</v>
      </c>
      <c r="V6" s="118">
        <f t="shared" si="0"/>
        <v>31.502222222222223</v>
      </c>
      <c r="W6" s="118">
        <f t="shared" si="0"/>
        <v>40.40305555555556</v>
      </c>
      <c r="X6" s="118">
        <f t="shared" si="0"/>
        <v>38.87583333333333</v>
      </c>
    </row>
    <row r="7" spans="1:39" ht="29.25" customHeight="1">
      <c r="A7" s="320"/>
      <c r="B7" s="144" t="s">
        <v>223</v>
      </c>
      <c r="C7" s="22"/>
      <c r="D7" s="151">
        <v>469.26</v>
      </c>
      <c r="E7" s="152">
        <v>6.73</v>
      </c>
      <c r="F7" s="73"/>
      <c r="G7" s="99" t="s">
        <v>214</v>
      </c>
      <c r="H7" s="73">
        <v>1</v>
      </c>
      <c r="I7" s="153"/>
      <c r="J7" s="153"/>
      <c r="K7" s="153"/>
      <c r="L7" s="153"/>
      <c r="M7" s="154"/>
      <c r="N7" s="155"/>
      <c r="O7" s="99"/>
      <c r="P7" s="99"/>
      <c r="Q7" s="156"/>
      <c r="R7" s="157"/>
      <c r="S7" s="163">
        <v>79.6</v>
      </c>
      <c r="T7" s="151"/>
      <c r="U7" s="73"/>
      <c r="V7" s="73"/>
      <c r="W7" s="99"/>
      <c r="X7" s="99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</row>
    <row r="8" spans="1:39" ht="29.25" customHeight="1">
      <c r="A8" s="321" t="s">
        <v>227</v>
      </c>
      <c r="B8" s="169" t="s">
        <v>228</v>
      </c>
      <c r="C8" s="22" t="s">
        <v>229</v>
      </c>
      <c r="D8" s="170">
        <v>512.67</v>
      </c>
      <c r="E8" s="170">
        <v>8.27</v>
      </c>
      <c r="F8" s="22" t="s">
        <v>213</v>
      </c>
      <c r="G8" s="171" t="s">
        <v>214</v>
      </c>
      <c r="H8" s="22">
        <v>2</v>
      </c>
      <c r="I8" s="22">
        <v>798</v>
      </c>
      <c r="J8" s="170">
        <v>11.43</v>
      </c>
      <c r="K8" s="170">
        <v>23.2</v>
      </c>
      <c r="L8" s="170">
        <v>6.1</v>
      </c>
      <c r="M8" s="170"/>
      <c r="N8" s="89" t="s">
        <v>217</v>
      </c>
      <c r="O8" s="22" t="s">
        <v>216</v>
      </c>
      <c r="P8" s="22" t="s">
        <v>215</v>
      </c>
      <c r="Q8" s="22" t="s">
        <v>216</v>
      </c>
      <c r="R8" s="40" t="s">
        <v>218</v>
      </c>
      <c r="S8" s="172">
        <v>85.33333333333333</v>
      </c>
      <c r="T8" s="173">
        <v>206.88888888888889</v>
      </c>
      <c r="U8" s="174">
        <v>85.33333333333333</v>
      </c>
      <c r="V8" s="174">
        <v>32.857777777777784</v>
      </c>
      <c r="W8" s="174">
        <v>40.24777777777777</v>
      </c>
      <c r="X8" s="174">
        <v>41.69375</v>
      </c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</row>
    <row r="9" spans="1:39" ht="29.25" customHeight="1">
      <c r="A9" s="322"/>
      <c r="B9" s="169" t="s">
        <v>230</v>
      </c>
      <c r="C9" s="22" t="s">
        <v>231</v>
      </c>
      <c r="D9" s="170">
        <v>469.91</v>
      </c>
      <c r="E9" s="170">
        <v>5.04</v>
      </c>
      <c r="F9" s="22" t="s">
        <v>232</v>
      </c>
      <c r="G9" s="171" t="s">
        <v>233</v>
      </c>
      <c r="H9" s="22">
        <v>6</v>
      </c>
      <c r="I9" s="22">
        <v>792</v>
      </c>
      <c r="J9" s="170">
        <v>13.07</v>
      </c>
      <c r="K9" s="170">
        <v>28.8</v>
      </c>
      <c r="L9" s="170">
        <v>5.3</v>
      </c>
      <c r="M9" s="170"/>
      <c r="N9" s="22" t="s">
        <v>215</v>
      </c>
      <c r="O9" s="22" t="s">
        <v>217</v>
      </c>
      <c r="P9" s="40" t="s">
        <v>226</v>
      </c>
      <c r="Q9" s="22" t="s">
        <v>216</v>
      </c>
      <c r="R9" s="22" t="s">
        <v>225</v>
      </c>
      <c r="S9" s="175">
        <v>86.875</v>
      </c>
      <c r="T9" s="173">
        <v>216.57142857142858</v>
      </c>
      <c r="U9" s="174">
        <v>86.875</v>
      </c>
      <c r="V9" s="174">
        <v>31.40875</v>
      </c>
      <c r="W9" s="174">
        <v>36.84375</v>
      </c>
      <c r="X9" s="174">
        <v>41.40875</v>
      </c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</row>
    <row r="10" spans="1:24" s="113" customFormat="1" ht="29.25" customHeight="1">
      <c r="A10" s="322"/>
      <c r="B10" s="144" t="s">
        <v>219</v>
      </c>
      <c r="C10" s="40" t="s">
        <v>224</v>
      </c>
      <c r="D10" s="141">
        <v>464.2625</v>
      </c>
      <c r="E10" s="141">
        <v>6.6</v>
      </c>
      <c r="F10" s="22" t="s">
        <v>213</v>
      </c>
      <c r="G10" s="136" t="s">
        <v>220</v>
      </c>
      <c r="H10" s="40">
        <v>2</v>
      </c>
      <c r="I10" s="8">
        <v>791</v>
      </c>
      <c r="J10" s="6">
        <v>15.3</v>
      </c>
      <c r="K10" s="20">
        <v>33.6</v>
      </c>
      <c r="L10" s="20">
        <v>2.4</v>
      </c>
      <c r="M10" s="20">
        <v>64.6</v>
      </c>
      <c r="N10" s="89" t="s">
        <v>225</v>
      </c>
      <c r="O10" s="89" t="s">
        <v>217</v>
      </c>
      <c r="P10" s="89" t="s">
        <v>218</v>
      </c>
      <c r="Q10" s="89" t="s">
        <v>217</v>
      </c>
      <c r="R10" s="40" t="s">
        <v>218</v>
      </c>
      <c r="S10" s="141">
        <v>81.625</v>
      </c>
      <c r="T10" s="176">
        <v>209.125</v>
      </c>
      <c r="U10" s="141">
        <v>81.625</v>
      </c>
      <c r="V10" s="141">
        <v>31.27625</v>
      </c>
      <c r="W10" s="141">
        <v>38.14875</v>
      </c>
      <c r="X10" s="141">
        <v>41.715</v>
      </c>
    </row>
    <row r="11" spans="1:39" s="168" customFormat="1" ht="29.25" customHeight="1">
      <c r="A11" s="322"/>
      <c r="B11" s="146" t="s">
        <v>221</v>
      </c>
      <c r="C11" s="27"/>
      <c r="D11" s="165">
        <f>AVERAGE(D8:D10)</f>
        <v>482.2808333333333</v>
      </c>
      <c r="E11" s="165">
        <f>(D11-452.15)/452.15*100</f>
        <v>6.6639020973865595</v>
      </c>
      <c r="F11" s="27"/>
      <c r="G11" s="166" t="s">
        <v>234</v>
      </c>
      <c r="H11" s="27"/>
      <c r="I11" s="27">
        <f>AVERAGE(I8:I10)</f>
        <v>793.6666666666666</v>
      </c>
      <c r="J11" s="27">
        <f>AVERAGE(J8:J10)</f>
        <v>13.266666666666666</v>
      </c>
      <c r="K11" s="27">
        <f>AVERAGE(K8:K10)</f>
        <v>28.53333333333333</v>
      </c>
      <c r="L11" s="27">
        <f>AVERAGE(L8:L10)</f>
        <v>4.6</v>
      </c>
      <c r="M11" s="27">
        <f>AVERAGE(M8:M10)</f>
        <v>64.6</v>
      </c>
      <c r="N11" s="117" t="s">
        <v>217</v>
      </c>
      <c r="O11" s="27" t="s">
        <v>216</v>
      </c>
      <c r="P11" s="147" t="s">
        <v>226</v>
      </c>
      <c r="Q11" s="27" t="s">
        <v>216</v>
      </c>
      <c r="R11" s="27" t="s">
        <v>225</v>
      </c>
      <c r="S11" s="118">
        <f>AVERAGE(S8:S10)</f>
        <v>84.6111111111111</v>
      </c>
      <c r="T11" s="118">
        <f>AVERAGE(T9:T10)</f>
        <v>212.84821428571428</v>
      </c>
      <c r="U11" s="118">
        <f>AVERAGE(U9:U10)</f>
        <v>84.25</v>
      </c>
      <c r="V11" s="118">
        <f>AVERAGE(V9:V10)</f>
        <v>31.3425</v>
      </c>
      <c r="W11" s="118">
        <f>AVERAGE(W9:W10)</f>
        <v>37.49625</v>
      </c>
      <c r="X11" s="118">
        <f>AVERAGE(X9:X10)</f>
        <v>41.561875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</row>
    <row r="12" spans="1:39" ht="29.25" customHeight="1">
      <c r="A12" s="323"/>
      <c r="B12" s="144" t="s">
        <v>223</v>
      </c>
      <c r="C12" s="22"/>
      <c r="D12" s="151">
        <v>468.45</v>
      </c>
      <c r="E12" s="152">
        <v>6.54</v>
      </c>
      <c r="F12" s="73"/>
      <c r="G12" s="99" t="s">
        <v>214</v>
      </c>
      <c r="H12" s="73">
        <v>2</v>
      </c>
      <c r="I12" s="153"/>
      <c r="J12" s="153"/>
      <c r="K12" s="153"/>
      <c r="L12" s="153"/>
      <c r="M12" s="177"/>
      <c r="N12" s="157"/>
      <c r="O12" s="157"/>
      <c r="P12" s="157"/>
      <c r="Q12" s="178"/>
      <c r="R12" s="157"/>
      <c r="S12" s="73">
        <v>81.4</v>
      </c>
      <c r="T12" s="179"/>
      <c r="U12" s="180"/>
      <c r="V12" s="181"/>
      <c r="W12" s="181"/>
      <c r="X12" s="181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</row>
    <row r="13" spans="1:39" ht="30.75" customHeight="1">
      <c r="A13" s="182"/>
      <c r="B13" s="183"/>
      <c r="C13" s="184"/>
      <c r="D13" s="185"/>
      <c r="E13" s="316" t="s">
        <v>299</v>
      </c>
      <c r="F13" s="182"/>
      <c r="G13" s="186"/>
      <c r="H13" s="182"/>
      <c r="I13" s="182"/>
      <c r="J13" s="185"/>
      <c r="K13" s="185"/>
      <c r="L13" s="185"/>
      <c r="M13" s="185"/>
      <c r="N13" s="182"/>
      <c r="O13" s="182"/>
      <c r="P13" s="182"/>
      <c r="Q13" s="182"/>
      <c r="R13" s="182"/>
      <c r="S13" s="185"/>
      <c r="T13" s="185"/>
      <c r="U13" s="182"/>
      <c r="V13" s="182"/>
      <c r="W13" s="182"/>
      <c r="X13" s="185"/>
      <c r="Y13" s="182"/>
      <c r="Z13" s="182"/>
      <c r="AA13" s="185"/>
      <c r="AB13" s="182"/>
      <c r="AC13" s="182"/>
      <c r="AD13" s="182"/>
      <c r="AE13" s="113"/>
      <c r="AF13" s="113"/>
      <c r="AG13" s="113"/>
      <c r="AH13" s="113"/>
      <c r="AI13" s="113"/>
      <c r="AJ13" s="113"/>
      <c r="AK13" s="113"/>
      <c r="AL13" s="113"/>
      <c r="AM13" s="113"/>
    </row>
    <row r="14" spans="1:209" s="191" customFormat="1" ht="14.25">
      <c r="A14" s="182"/>
      <c r="B14" s="187"/>
      <c r="C14" s="188"/>
      <c r="D14" s="189"/>
      <c r="E14" s="189"/>
      <c r="F14" s="188"/>
      <c r="G14" s="188"/>
      <c r="H14" s="188"/>
      <c r="I14" s="187"/>
      <c r="J14" s="188"/>
      <c r="K14" s="187"/>
      <c r="L14" s="187"/>
      <c r="M14" s="185"/>
      <c r="N14" s="182"/>
      <c r="O14" s="182"/>
      <c r="P14" s="182"/>
      <c r="Q14" s="182"/>
      <c r="R14" s="182"/>
      <c r="S14" s="185"/>
      <c r="T14" s="185"/>
      <c r="U14" s="182"/>
      <c r="V14" s="182"/>
      <c r="W14" s="182"/>
      <c r="X14" s="185"/>
      <c r="Y14" s="182"/>
      <c r="Z14" s="182"/>
      <c r="AA14" s="185"/>
      <c r="AB14" s="182"/>
      <c r="AC14" s="182"/>
      <c r="AD14" s="182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</row>
    <row r="15" spans="1:209" s="191" customFormat="1" ht="14.25">
      <c r="A15" s="182"/>
      <c r="B15" s="187"/>
      <c r="C15" s="188"/>
      <c r="D15" s="189"/>
      <c r="E15" s="192"/>
      <c r="F15" s="188"/>
      <c r="G15" s="188"/>
      <c r="H15" s="188"/>
      <c r="I15" s="187"/>
      <c r="J15" s="188"/>
      <c r="K15" s="187"/>
      <c r="L15" s="187"/>
      <c r="M15" s="185"/>
      <c r="N15" s="182"/>
      <c r="O15" s="182"/>
      <c r="P15" s="182"/>
      <c r="Q15" s="182"/>
      <c r="R15" s="182"/>
      <c r="S15" s="185"/>
      <c r="T15" s="185"/>
      <c r="U15" s="182"/>
      <c r="V15" s="182"/>
      <c r="W15" s="182"/>
      <c r="X15" s="185"/>
      <c r="Y15" s="182"/>
      <c r="Z15" s="182"/>
      <c r="AA15" s="185"/>
      <c r="AB15" s="182"/>
      <c r="AC15" s="182"/>
      <c r="AD15" s="182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</row>
    <row r="16" spans="1:209" s="191" customFormat="1" ht="14.25">
      <c r="A16" s="182"/>
      <c r="B16" s="187"/>
      <c r="C16" s="188"/>
      <c r="D16" s="189"/>
      <c r="E16" s="189"/>
      <c r="F16" s="188"/>
      <c r="G16" s="188"/>
      <c r="H16" s="188"/>
      <c r="I16" s="187"/>
      <c r="J16" s="188"/>
      <c r="K16" s="187"/>
      <c r="L16" s="187"/>
      <c r="M16" s="185"/>
      <c r="N16" s="182"/>
      <c r="O16" s="182"/>
      <c r="P16" s="182"/>
      <c r="Q16" s="182"/>
      <c r="R16" s="182"/>
      <c r="S16" s="185"/>
      <c r="T16" s="185"/>
      <c r="U16" s="182"/>
      <c r="V16" s="182"/>
      <c r="W16" s="182"/>
      <c r="X16" s="185"/>
      <c r="Y16" s="182"/>
      <c r="Z16" s="182"/>
      <c r="AA16" s="185"/>
      <c r="AB16" s="182"/>
      <c r="AC16" s="182"/>
      <c r="AD16" s="182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</row>
    <row r="17" spans="1:209" s="191" customFormat="1" ht="14.25">
      <c r="A17" s="182"/>
      <c r="B17" s="187"/>
      <c r="C17" s="188"/>
      <c r="D17" s="189"/>
      <c r="E17" s="192"/>
      <c r="F17" s="188"/>
      <c r="G17" s="188"/>
      <c r="H17" s="188"/>
      <c r="I17" s="187"/>
      <c r="J17" s="188"/>
      <c r="K17" s="187"/>
      <c r="L17" s="187"/>
      <c r="M17" s="185"/>
      <c r="N17" s="182"/>
      <c r="O17" s="182"/>
      <c r="P17" s="182"/>
      <c r="Q17" s="182"/>
      <c r="R17" s="182"/>
      <c r="S17" s="185"/>
      <c r="T17" s="185"/>
      <c r="U17" s="182"/>
      <c r="V17" s="182"/>
      <c r="W17" s="182"/>
      <c r="X17" s="185"/>
      <c r="Y17" s="182"/>
      <c r="Z17" s="182"/>
      <c r="AA17" s="185"/>
      <c r="AB17" s="182"/>
      <c r="AC17" s="182"/>
      <c r="AD17" s="182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</row>
    <row r="18" spans="1:209" s="191" customFormat="1" ht="14.25">
      <c r="A18" s="182"/>
      <c r="B18" s="187"/>
      <c r="C18" s="188"/>
      <c r="D18" s="189"/>
      <c r="E18" s="189"/>
      <c r="F18" s="188"/>
      <c r="G18" s="188"/>
      <c r="H18" s="188"/>
      <c r="I18" s="187"/>
      <c r="J18" s="188"/>
      <c r="K18" s="187"/>
      <c r="L18" s="187"/>
      <c r="M18" s="185"/>
      <c r="N18" s="182"/>
      <c r="O18" s="182"/>
      <c r="P18" s="182"/>
      <c r="Q18" s="182"/>
      <c r="R18" s="182"/>
      <c r="S18" s="185"/>
      <c r="T18" s="185"/>
      <c r="U18" s="182"/>
      <c r="V18" s="182"/>
      <c r="W18" s="182"/>
      <c r="X18" s="185"/>
      <c r="Y18" s="182"/>
      <c r="Z18" s="182"/>
      <c r="AA18" s="185"/>
      <c r="AB18" s="182"/>
      <c r="AC18" s="182"/>
      <c r="AD18" s="182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</row>
    <row r="19" spans="1:209" s="191" customFormat="1" ht="14.25">
      <c r="A19" s="182"/>
      <c r="B19" s="187"/>
      <c r="C19" s="188"/>
      <c r="D19" s="189"/>
      <c r="E19" s="192"/>
      <c r="F19" s="188"/>
      <c r="G19" s="188"/>
      <c r="H19" s="188"/>
      <c r="I19" s="187"/>
      <c r="J19" s="188"/>
      <c r="K19" s="187"/>
      <c r="L19" s="187"/>
      <c r="M19" s="185"/>
      <c r="N19" s="182"/>
      <c r="O19" s="182"/>
      <c r="P19" s="182"/>
      <c r="Q19" s="182"/>
      <c r="R19" s="182"/>
      <c r="S19" s="185"/>
      <c r="T19" s="185"/>
      <c r="U19" s="182"/>
      <c r="V19" s="182"/>
      <c r="W19" s="182"/>
      <c r="X19" s="185"/>
      <c r="Y19" s="182"/>
      <c r="Z19" s="182"/>
      <c r="AA19" s="185"/>
      <c r="AB19" s="182"/>
      <c r="AC19" s="182"/>
      <c r="AD19" s="182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</row>
    <row r="20" spans="1:209" s="191" customFormat="1" ht="14.25">
      <c r="A20" s="182"/>
      <c r="B20" s="187"/>
      <c r="C20" s="188"/>
      <c r="D20" s="189"/>
      <c r="E20" s="189"/>
      <c r="F20" s="188"/>
      <c r="G20" s="188"/>
      <c r="H20" s="188"/>
      <c r="I20" s="187"/>
      <c r="J20" s="188"/>
      <c r="K20" s="187"/>
      <c r="L20" s="187"/>
      <c r="M20" s="185"/>
      <c r="N20" s="182"/>
      <c r="O20" s="182"/>
      <c r="P20" s="182"/>
      <c r="Q20" s="182"/>
      <c r="R20" s="182"/>
      <c r="S20" s="185"/>
      <c r="T20" s="185"/>
      <c r="U20" s="182"/>
      <c r="V20" s="182"/>
      <c r="W20" s="182"/>
      <c r="X20" s="185"/>
      <c r="Y20" s="182"/>
      <c r="Z20" s="182"/>
      <c r="AA20" s="185"/>
      <c r="AB20" s="182"/>
      <c r="AC20" s="182"/>
      <c r="AD20" s="182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</row>
    <row r="21" spans="1:209" s="191" customFormat="1" ht="14.25">
      <c r="A21" s="182"/>
      <c r="B21" s="187"/>
      <c r="C21" s="188"/>
      <c r="D21" s="189"/>
      <c r="E21" s="192"/>
      <c r="F21" s="188"/>
      <c r="G21" s="188"/>
      <c r="H21" s="188"/>
      <c r="I21" s="187"/>
      <c r="J21" s="188"/>
      <c r="K21" s="187"/>
      <c r="L21" s="187"/>
      <c r="M21" s="185"/>
      <c r="N21" s="182"/>
      <c r="O21" s="182"/>
      <c r="P21" s="182"/>
      <c r="Q21" s="182"/>
      <c r="R21" s="182"/>
      <c r="S21" s="185"/>
      <c r="T21" s="185"/>
      <c r="U21" s="182"/>
      <c r="V21" s="182"/>
      <c r="W21" s="182"/>
      <c r="X21" s="185"/>
      <c r="Y21" s="182"/>
      <c r="Z21" s="182"/>
      <c r="AA21" s="185"/>
      <c r="AB21" s="182"/>
      <c r="AC21" s="182"/>
      <c r="AD21" s="182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</row>
    <row r="22" spans="1:209" s="191" customFormat="1" ht="14.25">
      <c r="A22" s="182"/>
      <c r="B22" s="187"/>
      <c r="C22" s="188"/>
      <c r="D22" s="189"/>
      <c r="E22" s="189"/>
      <c r="F22" s="188"/>
      <c r="G22" s="188"/>
      <c r="H22" s="188"/>
      <c r="I22" s="187"/>
      <c r="J22" s="188"/>
      <c r="K22" s="187"/>
      <c r="L22" s="187"/>
      <c r="M22" s="185"/>
      <c r="N22" s="182"/>
      <c r="O22" s="182"/>
      <c r="P22" s="182"/>
      <c r="Q22" s="182"/>
      <c r="R22" s="182"/>
      <c r="S22" s="185"/>
      <c r="T22" s="185"/>
      <c r="U22" s="182"/>
      <c r="V22" s="182"/>
      <c r="W22" s="182"/>
      <c r="X22" s="185"/>
      <c r="Y22" s="182"/>
      <c r="Z22" s="182"/>
      <c r="AA22" s="185"/>
      <c r="AB22" s="182"/>
      <c r="AC22" s="182"/>
      <c r="AD22" s="182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</row>
    <row r="23" spans="1:209" s="191" customFormat="1" ht="14.25">
      <c r="A23" s="182"/>
      <c r="B23" s="187"/>
      <c r="C23" s="188"/>
      <c r="D23" s="189"/>
      <c r="E23" s="192"/>
      <c r="F23" s="188"/>
      <c r="G23" s="188"/>
      <c r="H23" s="188"/>
      <c r="I23" s="187"/>
      <c r="J23" s="188"/>
      <c r="K23" s="187"/>
      <c r="L23" s="187"/>
      <c r="M23" s="185"/>
      <c r="N23" s="182"/>
      <c r="O23" s="182"/>
      <c r="P23" s="182"/>
      <c r="Q23" s="182"/>
      <c r="R23" s="182"/>
      <c r="S23" s="185"/>
      <c r="T23" s="185"/>
      <c r="U23" s="182"/>
      <c r="V23" s="182"/>
      <c r="W23" s="182"/>
      <c r="X23" s="185"/>
      <c r="Y23" s="182"/>
      <c r="Z23" s="182"/>
      <c r="AA23" s="185"/>
      <c r="AB23" s="182"/>
      <c r="AC23" s="182"/>
      <c r="AD23" s="182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</row>
    <row r="24" spans="1:209" s="191" customFormat="1" ht="14.25">
      <c r="A24" s="182"/>
      <c r="B24" s="187"/>
      <c r="C24" s="188"/>
      <c r="D24" s="189"/>
      <c r="E24" s="189"/>
      <c r="F24" s="188"/>
      <c r="G24" s="188"/>
      <c r="H24" s="188"/>
      <c r="I24" s="187"/>
      <c r="J24" s="188"/>
      <c r="K24" s="187"/>
      <c r="L24" s="187"/>
      <c r="M24" s="185"/>
      <c r="N24" s="182"/>
      <c r="O24" s="182"/>
      <c r="P24" s="182"/>
      <c r="Q24" s="182"/>
      <c r="R24" s="182"/>
      <c r="S24" s="185"/>
      <c r="T24" s="185"/>
      <c r="U24" s="182"/>
      <c r="V24" s="182"/>
      <c r="W24" s="182"/>
      <c r="X24" s="185"/>
      <c r="Y24" s="182"/>
      <c r="Z24" s="182"/>
      <c r="AA24" s="185"/>
      <c r="AB24" s="182"/>
      <c r="AC24" s="182"/>
      <c r="AD24" s="182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</row>
    <row r="25" spans="1:209" s="191" customFormat="1" ht="14.25">
      <c r="A25" s="182"/>
      <c r="B25" s="187"/>
      <c r="C25" s="188"/>
      <c r="D25" s="189"/>
      <c r="E25" s="192"/>
      <c r="F25" s="188"/>
      <c r="G25" s="188"/>
      <c r="H25" s="188"/>
      <c r="I25" s="187"/>
      <c r="J25" s="188"/>
      <c r="K25" s="187"/>
      <c r="L25" s="187"/>
      <c r="M25" s="185"/>
      <c r="N25" s="182"/>
      <c r="O25" s="182"/>
      <c r="P25" s="182"/>
      <c r="Q25" s="182"/>
      <c r="R25" s="182"/>
      <c r="S25" s="185"/>
      <c r="T25" s="185"/>
      <c r="U25" s="182"/>
      <c r="V25" s="182"/>
      <c r="W25" s="182"/>
      <c r="X25" s="185"/>
      <c r="Y25" s="182"/>
      <c r="Z25" s="182"/>
      <c r="AA25" s="185"/>
      <c r="AB25" s="182"/>
      <c r="AC25" s="182"/>
      <c r="AD25" s="182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</row>
    <row r="26" spans="1:209" s="191" customFormat="1" ht="14.25">
      <c r="A26" s="182"/>
      <c r="B26" s="187"/>
      <c r="C26" s="188"/>
      <c r="D26" s="189"/>
      <c r="E26" s="189"/>
      <c r="F26" s="188"/>
      <c r="G26" s="188"/>
      <c r="H26" s="188"/>
      <c r="I26" s="187"/>
      <c r="J26" s="188"/>
      <c r="K26" s="187"/>
      <c r="L26" s="187"/>
      <c r="M26" s="185"/>
      <c r="N26" s="182"/>
      <c r="O26" s="182"/>
      <c r="P26" s="182"/>
      <c r="Q26" s="182"/>
      <c r="R26" s="182"/>
      <c r="S26" s="185"/>
      <c r="T26" s="185"/>
      <c r="U26" s="182"/>
      <c r="V26" s="182"/>
      <c r="W26" s="182"/>
      <c r="X26" s="185"/>
      <c r="Y26" s="182"/>
      <c r="Z26" s="182"/>
      <c r="AA26" s="185"/>
      <c r="AB26" s="182"/>
      <c r="AC26" s="182"/>
      <c r="AD26" s="182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</row>
    <row r="27" spans="1:209" s="191" customFormat="1" ht="14.25">
      <c r="A27" s="182"/>
      <c r="B27" s="187"/>
      <c r="C27" s="188"/>
      <c r="D27" s="189"/>
      <c r="E27" s="192"/>
      <c r="F27" s="188"/>
      <c r="G27" s="188"/>
      <c r="H27" s="188"/>
      <c r="I27" s="187"/>
      <c r="J27" s="188"/>
      <c r="K27" s="187"/>
      <c r="L27" s="187"/>
      <c r="M27" s="185"/>
      <c r="N27" s="182"/>
      <c r="O27" s="182"/>
      <c r="P27" s="182"/>
      <c r="Q27" s="182"/>
      <c r="R27" s="182"/>
      <c r="S27" s="185"/>
      <c r="T27" s="185"/>
      <c r="U27" s="182"/>
      <c r="V27" s="182"/>
      <c r="W27" s="182"/>
      <c r="X27" s="185"/>
      <c r="Y27" s="182"/>
      <c r="Z27" s="182"/>
      <c r="AA27" s="185"/>
      <c r="AB27" s="182"/>
      <c r="AC27" s="182"/>
      <c r="AD27" s="182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</row>
    <row r="28" spans="1:209" s="191" customFormat="1" ht="14.25">
      <c r="A28" s="182"/>
      <c r="B28" s="187"/>
      <c r="C28" s="188"/>
      <c r="D28" s="189"/>
      <c r="E28" s="189"/>
      <c r="F28" s="188"/>
      <c r="G28" s="188"/>
      <c r="H28" s="188"/>
      <c r="I28" s="187"/>
      <c r="J28" s="188"/>
      <c r="K28" s="187"/>
      <c r="L28" s="187"/>
      <c r="M28" s="185"/>
      <c r="N28" s="182"/>
      <c r="O28" s="182"/>
      <c r="P28" s="182"/>
      <c r="Q28" s="182"/>
      <c r="R28" s="182"/>
      <c r="S28" s="185"/>
      <c r="T28" s="185"/>
      <c r="U28" s="182"/>
      <c r="V28" s="182"/>
      <c r="W28" s="182"/>
      <c r="X28" s="185"/>
      <c r="Y28" s="182"/>
      <c r="Z28" s="182"/>
      <c r="AA28" s="185"/>
      <c r="AB28" s="182"/>
      <c r="AC28" s="182"/>
      <c r="AD28" s="182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</row>
    <row r="29" spans="1:209" s="191" customFormat="1" ht="14.25">
      <c r="A29" s="182"/>
      <c r="B29" s="187"/>
      <c r="C29" s="188"/>
      <c r="D29" s="189"/>
      <c r="E29" s="192"/>
      <c r="F29" s="188"/>
      <c r="G29" s="188"/>
      <c r="H29" s="188"/>
      <c r="I29" s="187"/>
      <c r="J29" s="188"/>
      <c r="K29" s="187"/>
      <c r="L29" s="187"/>
      <c r="M29" s="185"/>
      <c r="N29" s="182"/>
      <c r="O29" s="182"/>
      <c r="P29" s="182"/>
      <c r="Q29" s="182"/>
      <c r="R29" s="182"/>
      <c r="S29" s="185"/>
      <c r="T29" s="185"/>
      <c r="U29" s="182"/>
      <c r="V29" s="182"/>
      <c r="W29" s="182"/>
      <c r="X29" s="185"/>
      <c r="Y29" s="182"/>
      <c r="Z29" s="182"/>
      <c r="AA29" s="185"/>
      <c r="AB29" s="182"/>
      <c r="AC29" s="182"/>
      <c r="AD29" s="182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</row>
    <row r="30" spans="1:209" s="191" customFormat="1" ht="14.25">
      <c r="A30" s="182"/>
      <c r="B30" s="187"/>
      <c r="C30" s="188"/>
      <c r="D30" s="189"/>
      <c r="E30" s="189"/>
      <c r="F30" s="188"/>
      <c r="G30" s="188"/>
      <c r="H30" s="188"/>
      <c r="I30" s="187"/>
      <c r="J30" s="188"/>
      <c r="K30" s="187"/>
      <c r="L30" s="187"/>
      <c r="M30" s="185"/>
      <c r="N30" s="182"/>
      <c r="O30" s="182"/>
      <c r="P30" s="182"/>
      <c r="Q30" s="182"/>
      <c r="R30" s="182"/>
      <c r="S30" s="185"/>
      <c r="T30" s="185"/>
      <c r="U30" s="182"/>
      <c r="V30" s="182"/>
      <c r="W30" s="182"/>
      <c r="X30" s="185"/>
      <c r="Y30" s="182"/>
      <c r="Z30" s="182"/>
      <c r="AA30" s="185"/>
      <c r="AB30" s="182"/>
      <c r="AC30" s="182"/>
      <c r="AD30" s="182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</row>
    <row r="31" spans="1:209" s="191" customFormat="1" ht="14.25">
      <c r="A31" s="182"/>
      <c r="B31" s="187"/>
      <c r="C31" s="188"/>
      <c r="D31" s="189"/>
      <c r="E31" s="192"/>
      <c r="F31" s="188"/>
      <c r="G31" s="188"/>
      <c r="H31" s="188"/>
      <c r="I31" s="187"/>
      <c r="J31" s="188"/>
      <c r="K31" s="187"/>
      <c r="L31" s="187"/>
      <c r="M31" s="185"/>
      <c r="N31" s="182"/>
      <c r="O31" s="182"/>
      <c r="P31" s="182"/>
      <c r="Q31" s="182"/>
      <c r="R31" s="182"/>
      <c r="S31" s="185"/>
      <c r="T31" s="185"/>
      <c r="U31" s="182"/>
      <c r="V31" s="182"/>
      <c r="W31" s="182"/>
      <c r="X31" s="185"/>
      <c r="Y31" s="182"/>
      <c r="Z31" s="182"/>
      <c r="AA31" s="185"/>
      <c r="AB31" s="182"/>
      <c r="AC31" s="182"/>
      <c r="AD31" s="182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</row>
    <row r="32" spans="1:30" ht="14.25">
      <c r="A32" s="182"/>
      <c r="B32" s="193"/>
      <c r="C32" s="194"/>
      <c r="D32" s="195"/>
      <c r="E32" s="195"/>
      <c r="F32" s="194"/>
      <c r="G32" s="194"/>
      <c r="H32" s="194"/>
      <c r="I32" s="193"/>
      <c r="J32" s="194"/>
      <c r="K32" s="196"/>
      <c r="L32" s="197"/>
      <c r="M32" s="185"/>
      <c r="N32" s="182"/>
      <c r="O32" s="182"/>
      <c r="P32" s="182"/>
      <c r="Q32" s="182"/>
      <c r="R32" s="182"/>
      <c r="S32" s="185"/>
      <c r="T32" s="185"/>
      <c r="U32" s="182"/>
      <c r="V32" s="182"/>
      <c r="W32" s="182"/>
      <c r="X32" s="185"/>
      <c r="Y32" s="182"/>
      <c r="Z32" s="182"/>
      <c r="AA32" s="185"/>
      <c r="AB32" s="182"/>
      <c r="AC32" s="182"/>
      <c r="AD32" s="182"/>
    </row>
    <row r="33" spans="1:30" ht="14.25">
      <c r="A33" s="182"/>
      <c r="B33" s="198"/>
      <c r="C33" s="199"/>
      <c r="D33" s="200"/>
      <c r="E33" s="201"/>
      <c r="F33" s="199"/>
      <c r="G33" s="199"/>
      <c r="H33" s="199"/>
      <c r="I33" s="198"/>
      <c r="J33" s="199"/>
      <c r="K33" s="196"/>
      <c r="L33" s="197"/>
      <c r="M33" s="185"/>
      <c r="N33" s="182"/>
      <c r="O33" s="182"/>
      <c r="P33" s="182"/>
      <c r="Q33" s="182"/>
      <c r="R33" s="182"/>
      <c r="S33" s="185"/>
      <c r="T33" s="185"/>
      <c r="U33" s="182"/>
      <c r="V33" s="182"/>
      <c r="W33" s="182"/>
      <c r="X33" s="185"/>
      <c r="Y33" s="182"/>
      <c r="Z33" s="182"/>
      <c r="AA33" s="185"/>
      <c r="AB33" s="182"/>
      <c r="AC33" s="182"/>
      <c r="AD33" s="182"/>
    </row>
    <row r="34" spans="1:30" ht="14.25">
      <c r="A34" s="182"/>
      <c r="B34" s="198"/>
      <c r="C34" s="199"/>
      <c r="D34" s="200"/>
      <c r="E34" s="200"/>
      <c r="F34" s="199"/>
      <c r="G34" s="199"/>
      <c r="H34" s="199"/>
      <c r="I34" s="198"/>
      <c r="J34" s="199"/>
      <c r="K34" s="196"/>
      <c r="L34" s="197"/>
      <c r="M34" s="185"/>
      <c r="N34" s="182"/>
      <c r="O34" s="182"/>
      <c r="P34" s="182"/>
      <c r="Q34" s="182"/>
      <c r="R34" s="182"/>
      <c r="S34" s="185"/>
      <c r="T34" s="185"/>
      <c r="U34" s="182"/>
      <c r="V34" s="182"/>
      <c r="W34" s="182"/>
      <c r="X34" s="185"/>
      <c r="Y34" s="182"/>
      <c r="Z34" s="182"/>
      <c r="AA34" s="185"/>
      <c r="AB34" s="182"/>
      <c r="AC34" s="182"/>
      <c r="AD34" s="182"/>
    </row>
    <row r="35" spans="1:30" ht="14.25">
      <c r="A35" s="182"/>
      <c r="B35" s="198"/>
      <c r="C35" s="199"/>
      <c r="D35" s="200"/>
      <c r="E35" s="201"/>
      <c r="F35" s="199"/>
      <c r="G35" s="199"/>
      <c r="H35" s="199"/>
      <c r="I35" s="198"/>
      <c r="J35" s="199"/>
      <c r="K35" s="196"/>
      <c r="L35" s="197"/>
      <c r="M35" s="185"/>
      <c r="N35" s="182"/>
      <c r="O35" s="182"/>
      <c r="P35" s="182"/>
      <c r="Q35" s="182"/>
      <c r="R35" s="182"/>
      <c r="S35" s="185"/>
      <c r="T35" s="185"/>
      <c r="U35" s="182"/>
      <c r="V35" s="182"/>
      <c r="W35" s="182"/>
      <c r="X35" s="185"/>
      <c r="Y35" s="182"/>
      <c r="Z35" s="182"/>
      <c r="AA35" s="185"/>
      <c r="AB35" s="182"/>
      <c r="AC35" s="182"/>
      <c r="AD35" s="182"/>
    </row>
    <row r="36" spans="1:30" ht="14.25">
      <c r="A36" s="182"/>
      <c r="B36" s="198"/>
      <c r="C36" s="199"/>
      <c r="D36" s="200"/>
      <c r="E36" s="200"/>
      <c r="F36" s="199"/>
      <c r="G36" s="199"/>
      <c r="H36" s="199"/>
      <c r="I36" s="198"/>
      <c r="J36" s="199"/>
      <c r="K36" s="196"/>
      <c r="L36" s="197"/>
      <c r="M36" s="185"/>
      <c r="N36" s="182"/>
      <c r="O36" s="182"/>
      <c r="P36" s="182"/>
      <c r="Q36" s="182"/>
      <c r="R36" s="182"/>
      <c r="S36" s="185"/>
      <c r="T36" s="185"/>
      <c r="U36" s="182"/>
      <c r="V36" s="182"/>
      <c r="W36" s="182"/>
      <c r="X36" s="185"/>
      <c r="Y36" s="182"/>
      <c r="Z36" s="182"/>
      <c r="AA36" s="185"/>
      <c r="AB36" s="182"/>
      <c r="AC36" s="182"/>
      <c r="AD36" s="182"/>
    </row>
    <row r="37" spans="1:30" ht="14.25">
      <c r="A37" s="182"/>
      <c r="B37" s="198"/>
      <c r="C37" s="199"/>
      <c r="D37" s="200"/>
      <c r="E37" s="201"/>
      <c r="F37" s="199"/>
      <c r="G37" s="199"/>
      <c r="H37" s="199"/>
      <c r="I37" s="198"/>
      <c r="J37" s="199"/>
      <c r="K37" s="196"/>
      <c r="L37" s="197"/>
      <c r="M37" s="185"/>
      <c r="N37" s="182"/>
      <c r="O37" s="182"/>
      <c r="P37" s="182"/>
      <c r="Q37" s="182"/>
      <c r="R37" s="182"/>
      <c r="S37" s="185"/>
      <c r="T37" s="185"/>
      <c r="U37" s="182"/>
      <c r="V37" s="182"/>
      <c r="W37" s="182"/>
      <c r="X37" s="185"/>
      <c r="Y37" s="182"/>
      <c r="Z37" s="182"/>
      <c r="AA37" s="185"/>
      <c r="AB37" s="182"/>
      <c r="AC37" s="182"/>
      <c r="AD37" s="182"/>
    </row>
    <row r="38" spans="1:30" ht="14.25">
      <c r="A38" s="182"/>
      <c r="B38" s="198"/>
      <c r="C38" s="199"/>
      <c r="D38" s="200"/>
      <c r="E38" s="200"/>
      <c r="F38" s="199"/>
      <c r="G38" s="199"/>
      <c r="H38" s="199"/>
      <c r="I38" s="198"/>
      <c r="J38" s="199"/>
      <c r="K38" s="196"/>
      <c r="L38" s="197"/>
      <c r="M38" s="185"/>
      <c r="N38" s="182"/>
      <c r="O38" s="182"/>
      <c r="P38" s="182"/>
      <c r="Q38" s="182"/>
      <c r="R38" s="182"/>
      <c r="S38" s="185"/>
      <c r="T38" s="185"/>
      <c r="U38" s="182"/>
      <c r="V38" s="182"/>
      <c r="W38" s="182"/>
      <c r="X38" s="185"/>
      <c r="Y38" s="182"/>
      <c r="Z38" s="182"/>
      <c r="AA38" s="185"/>
      <c r="AB38" s="182"/>
      <c r="AC38" s="182"/>
      <c r="AD38" s="182"/>
    </row>
    <row r="39" spans="1:30" ht="14.25">
      <c r="A39" s="182"/>
      <c r="B39" s="198"/>
      <c r="C39" s="199"/>
      <c r="D39" s="200"/>
      <c r="E39" s="201"/>
      <c r="F39" s="199"/>
      <c r="G39" s="199"/>
      <c r="H39" s="199"/>
      <c r="I39" s="198"/>
      <c r="J39" s="199"/>
      <c r="K39" s="196"/>
      <c r="L39" s="197"/>
      <c r="M39" s="185"/>
      <c r="N39" s="182"/>
      <c r="O39" s="182"/>
      <c r="P39" s="182"/>
      <c r="Q39" s="182"/>
      <c r="R39" s="182"/>
      <c r="S39" s="185"/>
      <c r="T39" s="185"/>
      <c r="U39" s="182"/>
      <c r="V39" s="182"/>
      <c r="W39" s="182"/>
      <c r="X39" s="185"/>
      <c r="Y39" s="182"/>
      <c r="Z39" s="182"/>
      <c r="AA39" s="185"/>
      <c r="AB39" s="182"/>
      <c r="AC39" s="182"/>
      <c r="AD39" s="182"/>
    </row>
    <row r="40" spans="1:30" ht="14.25">
      <c r="A40" s="182"/>
      <c r="B40" s="198"/>
      <c r="C40" s="199"/>
      <c r="D40" s="200"/>
      <c r="E40" s="200"/>
      <c r="F40" s="199"/>
      <c r="G40" s="199"/>
      <c r="H40" s="199"/>
      <c r="I40" s="198"/>
      <c r="J40" s="199"/>
      <c r="K40" s="196"/>
      <c r="L40" s="197"/>
      <c r="M40" s="185"/>
      <c r="N40" s="182"/>
      <c r="O40" s="182"/>
      <c r="P40" s="182"/>
      <c r="Q40" s="182"/>
      <c r="R40" s="182"/>
      <c r="S40" s="185"/>
      <c r="T40" s="185"/>
      <c r="U40" s="182"/>
      <c r="V40" s="182"/>
      <c r="W40" s="182"/>
      <c r="X40" s="185"/>
      <c r="Y40" s="182"/>
      <c r="Z40" s="182"/>
      <c r="AA40" s="185"/>
      <c r="AB40" s="182"/>
      <c r="AC40" s="182"/>
      <c r="AD40" s="182"/>
    </row>
    <row r="41" spans="1:30" ht="14.25">
      <c r="A41" s="182"/>
      <c r="B41" s="198"/>
      <c r="C41" s="199"/>
      <c r="D41" s="200"/>
      <c r="E41" s="201"/>
      <c r="F41" s="199"/>
      <c r="G41" s="199"/>
      <c r="H41" s="199"/>
      <c r="I41" s="198"/>
      <c r="J41" s="199"/>
      <c r="K41" s="196"/>
      <c r="L41" s="197"/>
      <c r="M41" s="185"/>
      <c r="N41" s="182"/>
      <c r="O41" s="182"/>
      <c r="P41" s="182"/>
      <c r="Q41" s="182"/>
      <c r="R41" s="182"/>
      <c r="S41" s="185"/>
      <c r="T41" s="185"/>
      <c r="U41" s="182"/>
      <c r="V41" s="182"/>
      <c r="W41" s="182"/>
      <c r="X41" s="185"/>
      <c r="Y41" s="182"/>
      <c r="Z41" s="182"/>
      <c r="AA41" s="185"/>
      <c r="AB41" s="182"/>
      <c r="AC41" s="182"/>
      <c r="AD41" s="182"/>
    </row>
    <row r="42" spans="1:30" ht="14.25">
      <c r="A42" s="182"/>
      <c r="B42" s="198"/>
      <c r="C42" s="199"/>
      <c r="D42" s="200"/>
      <c r="E42" s="200"/>
      <c r="F42" s="199"/>
      <c r="G42" s="199"/>
      <c r="H42" s="199"/>
      <c r="I42" s="198"/>
      <c r="J42" s="199"/>
      <c r="K42" s="196"/>
      <c r="L42" s="197"/>
      <c r="M42" s="185"/>
      <c r="N42" s="182"/>
      <c r="O42" s="182"/>
      <c r="P42" s="182"/>
      <c r="Q42" s="182"/>
      <c r="R42" s="182"/>
      <c r="S42" s="185"/>
      <c r="T42" s="185"/>
      <c r="U42" s="182"/>
      <c r="V42" s="182"/>
      <c r="W42" s="182"/>
      <c r="X42" s="185"/>
      <c r="Y42" s="182"/>
      <c r="Z42" s="182"/>
      <c r="AA42" s="185"/>
      <c r="AB42" s="182"/>
      <c r="AC42" s="182"/>
      <c r="AD42" s="182"/>
    </row>
    <row r="43" spans="1:30" ht="14.25">
      <c r="A43" s="182"/>
      <c r="B43" s="198"/>
      <c r="C43" s="199"/>
      <c r="D43" s="200"/>
      <c r="E43" s="201"/>
      <c r="F43" s="199"/>
      <c r="G43" s="199"/>
      <c r="H43" s="199"/>
      <c r="I43" s="198"/>
      <c r="J43" s="199"/>
      <c r="K43" s="196"/>
      <c r="L43" s="197"/>
      <c r="M43" s="185"/>
      <c r="N43" s="182"/>
      <c r="O43" s="182"/>
      <c r="P43" s="182"/>
      <c r="Q43" s="182"/>
      <c r="R43" s="182"/>
      <c r="S43" s="185"/>
      <c r="T43" s="185"/>
      <c r="U43" s="182"/>
      <c r="V43" s="182"/>
      <c r="W43" s="182"/>
      <c r="X43" s="185"/>
      <c r="Y43" s="182"/>
      <c r="Z43" s="182"/>
      <c r="AA43" s="185"/>
      <c r="AB43" s="182"/>
      <c r="AC43" s="182"/>
      <c r="AD43" s="182"/>
    </row>
    <row r="44" spans="1:25" ht="14.25">
      <c r="A44" s="202"/>
      <c r="B44" s="203"/>
      <c r="C44" s="204"/>
      <c r="D44" s="205"/>
      <c r="E44" s="205"/>
      <c r="F44" s="202"/>
      <c r="G44" s="206"/>
      <c r="H44" s="202"/>
      <c r="I44" s="207"/>
      <c r="J44" s="205"/>
      <c r="K44" s="205"/>
      <c r="L44" s="205"/>
      <c r="M44" s="205"/>
      <c r="N44" s="208"/>
      <c r="O44" s="208"/>
      <c r="P44" s="208"/>
      <c r="Q44" s="208"/>
      <c r="R44" s="208"/>
      <c r="S44" s="205"/>
      <c r="U44" s="205"/>
      <c r="V44" s="205"/>
      <c r="W44" s="205"/>
      <c r="X44" s="205"/>
      <c r="Y44" s="190"/>
    </row>
    <row r="45" spans="1:25" ht="14.25">
      <c r="A45" s="202"/>
      <c r="B45" s="203"/>
      <c r="C45" s="204"/>
      <c r="D45" s="205"/>
      <c r="E45" s="205"/>
      <c r="F45" s="202"/>
      <c r="G45" s="206"/>
      <c r="H45" s="202"/>
      <c r="I45" s="207"/>
      <c r="J45" s="205"/>
      <c r="K45" s="205"/>
      <c r="L45" s="205"/>
      <c r="M45" s="205"/>
      <c r="N45" s="208"/>
      <c r="O45" s="208"/>
      <c r="P45" s="208"/>
      <c r="Q45" s="208"/>
      <c r="R45" s="208"/>
      <c r="S45" s="205"/>
      <c r="U45" s="205"/>
      <c r="V45" s="205"/>
      <c r="W45" s="205"/>
      <c r="X45" s="205"/>
      <c r="Y45" s="190"/>
    </row>
    <row r="46" spans="1:25" ht="14.25">
      <c r="A46" s="202"/>
      <c r="B46" s="203"/>
      <c r="C46" s="204"/>
      <c r="D46" s="205"/>
      <c r="E46" s="205"/>
      <c r="F46" s="202"/>
      <c r="G46" s="206"/>
      <c r="H46" s="202"/>
      <c r="I46" s="207"/>
      <c r="J46" s="205"/>
      <c r="K46" s="205"/>
      <c r="L46" s="205"/>
      <c r="M46" s="205"/>
      <c r="N46" s="208"/>
      <c r="O46" s="208"/>
      <c r="P46" s="208"/>
      <c r="Q46" s="208"/>
      <c r="R46" s="208"/>
      <c r="S46" s="205"/>
      <c r="U46" s="205"/>
      <c r="V46" s="205"/>
      <c r="W46" s="205"/>
      <c r="X46" s="205"/>
      <c r="Y46" s="190"/>
    </row>
    <row r="47" spans="1:25" ht="14.25">
      <c r="A47" s="202"/>
      <c r="B47" s="203"/>
      <c r="C47" s="204"/>
      <c r="D47" s="205"/>
      <c r="E47" s="205"/>
      <c r="F47" s="202"/>
      <c r="G47" s="206"/>
      <c r="H47" s="202"/>
      <c r="I47" s="207"/>
      <c r="J47" s="205"/>
      <c r="K47" s="205"/>
      <c r="L47" s="205"/>
      <c r="M47" s="205"/>
      <c r="N47" s="208"/>
      <c r="O47" s="208"/>
      <c r="P47" s="208"/>
      <c r="Q47" s="208"/>
      <c r="R47" s="208"/>
      <c r="S47" s="205"/>
      <c r="U47" s="205"/>
      <c r="V47" s="205"/>
      <c r="W47" s="205"/>
      <c r="X47" s="205"/>
      <c r="Y47" s="190"/>
    </row>
    <row r="48" spans="1:25" ht="14.25">
      <c r="A48" s="202"/>
      <c r="B48" s="203"/>
      <c r="C48" s="204"/>
      <c r="D48" s="205"/>
      <c r="E48" s="205"/>
      <c r="F48" s="202"/>
      <c r="G48" s="206"/>
      <c r="H48" s="202"/>
      <c r="I48" s="207"/>
      <c r="J48" s="205"/>
      <c r="K48" s="205"/>
      <c r="L48" s="205"/>
      <c r="M48" s="205"/>
      <c r="N48" s="208"/>
      <c r="O48" s="208"/>
      <c r="P48" s="208"/>
      <c r="Q48" s="208"/>
      <c r="R48" s="208"/>
      <c r="S48" s="205"/>
      <c r="U48" s="205"/>
      <c r="V48" s="205"/>
      <c r="W48" s="205"/>
      <c r="X48" s="205"/>
      <c r="Y48" s="190"/>
    </row>
    <row r="49" spans="1:25" ht="14.25">
      <c r="A49" s="202"/>
      <c r="B49" s="203"/>
      <c r="C49" s="204"/>
      <c r="D49" s="205"/>
      <c r="E49" s="205"/>
      <c r="F49" s="202"/>
      <c r="G49" s="206"/>
      <c r="H49" s="202"/>
      <c r="I49" s="207"/>
      <c r="J49" s="205"/>
      <c r="K49" s="205"/>
      <c r="L49" s="205"/>
      <c r="M49" s="205"/>
      <c r="N49" s="208"/>
      <c r="O49" s="208"/>
      <c r="P49" s="208"/>
      <c r="Q49" s="208"/>
      <c r="R49" s="208"/>
      <c r="S49" s="205"/>
      <c r="U49" s="205"/>
      <c r="V49" s="205"/>
      <c r="W49" s="205"/>
      <c r="X49" s="205"/>
      <c r="Y49" s="190"/>
    </row>
    <row r="50" spans="1:25" ht="14.25">
      <c r="A50" s="202"/>
      <c r="B50" s="203"/>
      <c r="C50" s="204"/>
      <c r="D50" s="205"/>
      <c r="E50" s="205"/>
      <c r="F50" s="202"/>
      <c r="G50" s="206"/>
      <c r="H50" s="202"/>
      <c r="I50" s="207"/>
      <c r="J50" s="205"/>
      <c r="K50" s="205"/>
      <c r="L50" s="205"/>
      <c r="M50" s="205"/>
      <c r="N50" s="208"/>
      <c r="O50" s="208"/>
      <c r="P50" s="208"/>
      <c r="Q50" s="208"/>
      <c r="R50" s="208"/>
      <c r="S50" s="205"/>
      <c r="U50" s="205"/>
      <c r="V50" s="205"/>
      <c r="W50" s="205"/>
      <c r="X50" s="205"/>
      <c r="Y50" s="190"/>
    </row>
    <row r="51" spans="1:25" ht="14.25">
      <c r="A51" s="202"/>
      <c r="B51" s="203"/>
      <c r="C51" s="204"/>
      <c r="D51" s="205"/>
      <c r="E51" s="205"/>
      <c r="F51" s="202"/>
      <c r="G51" s="206"/>
      <c r="H51" s="202"/>
      <c r="I51" s="207"/>
      <c r="J51" s="205"/>
      <c r="K51" s="205"/>
      <c r="L51" s="205"/>
      <c r="M51" s="205"/>
      <c r="N51" s="208"/>
      <c r="O51" s="208"/>
      <c r="P51" s="208"/>
      <c r="Q51" s="208"/>
      <c r="R51" s="208"/>
      <c r="S51" s="205"/>
      <c r="U51" s="205"/>
      <c r="V51" s="205"/>
      <c r="W51" s="205"/>
      <c r="X51" s="205"/>
      <c r="Y51" s="190"/>
    </row>
    <row r="52" spans="1:25" ht="14.25">
      <c r="A52" s="202"/>
      <c r="B52" s="203"/>
      <c r="C52" s="204"/>
      <c r="D52" s="205"/>
      <c r="E52" s="205"/>
      <c r="F52" s="202"/>
      <c r="G52" s="206"/>
      <c r="H52" s="202"/>
      <c r="I52" s="207"/>
      <c r="J52" s="205"/>
      <c r="K52" s="205"/>
      <c r="L52" s="205"/>
      <c r="M52" s="205"/>
      <c r="N52" s="208"/>
      <c r="O52" s="208"/>
      <c r="P52" s="208"/>
      <c r="Q52" s="208"/>
      <c r="R52" s="208"/>
      <c r="S52" s="205"/>
      <c r="U52" s="205"/>
      <c r="V52" s="205"/>
      <c r="W52" s="205"/>
      <c r="X52" s="205"/>
      <c r="Y52" s="190"/>
    </row>
    <row r="53" spans="1:25" ht="14.25">
      <c r="A53" s="202"/>
      <c r="B53" s="203"/>
      <c r="C53" s="204"/>
      <c r="D53" s="205"/>
      <c r="E53" s="205"/>
      <c r="F53" s="202"/>
      <c r="G53" s="206"/>
      <c r="H53" s="202"/>
      <c r="I53" s="207"/>
      <c r="J53" s="205"/>
      <c r="K53" s="205"/>
      <c r="L53" s="205"/>
      <c r="M53" s="205"/>
      <c r="N53" s="208"/>
      <c r="O53" s="208"/>
      <c r="P53" s="208"/>
      <c r="Q53" s="208"/>
      <c r="R53" s="208"/>
      <c r="S53" s="205"/>
      <c r="U53" s="205"/>
      <c r="V53" s="205"/>
      <c r="W53" s="205"/>
      <c r="X53" s="205"/>
      <c r="Y53" s="190"/>
    </row>
    <row r="54" spans="1:25" ht="14.25">
      <c r="A54" s="202"/>
      <c r="B54" s="203"/>
      <c r="C54" s="204"/>
      <c r="D54" s="205"/>
      <c r="E54" s="205"/>
      <c r="F54" s="202"/>
      <c r="G54" s="206"/>
      <c r="H54" s="202"/>
      <c r="I54" s="207"/>
      <c r="J54" s="205"/>
      <c r="K54" s="205"/>
      <c r="L54" s="205"/>
      <c r="M54" s="205"/>
      <c r="N54" s="208"/>
      <c r="O54" s="208"/>
      <c r="P54" s="208"/>
      <c r="Q54" s="208"/>
      <c r="R54" s="208"/>
      <c r="S54" s="205"/>
      <c r="U54" s="205"/>
      <c r="V54" s="205"/>
      <c r="W54" s="205"/>
      <c r="X54" s="205"/>
      <c r="Y54" s="190"/>
    </row>
    <row r="55" spans="1:25" ht="14.25">
      <c r="A55" s="202"/>
      <c r="B55" s="203"/>
      <c r="C55" s="204"/>
      <c r="D55" s="205"/>
      <c r="E55" s="205"/>
      <c r="F55" s="202"/>
      <c r="G55" s="206"/>
      <c r="H55" s="202"/>
      <c r="I55" s="207"/>
      <c r="J55" s="205"/>
      <c r="K55" s="205"/>
      <c r="L55" s="205"/>
      <c r="M55" s="205"/>
      <c r="N55" s="208"/>
      <c r="O55" s="208"/>
      <c r="P55" s="208"/>
      <c r="Q55" s="208"/>
      <c r="R55" s="208"/>
      <c r="S55" s="205"/>
      <c r="U55" s="205"/>
      <c r="V55" s="205"/>
      <c r="W55" s="205"/>
      <c r="X55" s="205"/>
      <c r="Y55" s="190"/>
    </row>
    <row r="56" spans="1:25" ht="14.25">
      <c r="A56" s="202"/>
      <c r="B56" s="203"/>
      <c r="C56" s="204"/>
      <c r="D56" s="205"/>
      <c r="E56" s="205"/>
      <c r="F56" s="202"/>
      <c r="G56" s="206"/>
      <c r="H56" s="202"/>
      <c r="I56" s="207"/>
      <c r="J56" s="205"/>
      <c r="K56" s="205"/>
      <c r="L56" s="205"/>
      <c r="M56" s="205"/>
      <c r="N56" s="208"/>
      <c r="O56" s="208"/>
      <c r="P56" s="208"/>
      <c r="Q56" s="208"/>
      <c r="R56" s="208"/>
      <c r="S56" s="205"/>
      <c r="U56" s="205"/>
      <c r="V56" s="205"/>
      <c r="W56" s="205"/>
      <c r="X56" s="205"/>
      <c r="Y56" s="190"/>
    </row>
    <row r="57" spans="1:25" ht="14.25">
      <c r="A57" s="202"/>
      <c r="B57" s="203"/>
      <c r="C57" s="204"/>
      <c r="D57" s="205"/>
      <c r="E57" s="205"/>
      <c r="F57" s="202"/>
      <c r="G57" s="206"/>
      <c r="H57" s="202"/>
      <c r="I57" s="207"/>
      <c r="J57" s="205"/>
      <c r="K57" s="205"/>
      <c r="L57" s="205"/>
      <c r="M57" s="205"/>
      <c r="N57" s="208"/>
      <c r="O57" s="208"/>
      <c r="P57" s="208"/>
      <c r="Q57" s="208"/>
      <c r="R57" s="208"/>
      <c r="S57" s="205"/>
      <c r="U57" s="205"/>
      <c r="V57" s="205"/>
      <c r="W57" s="205"/>
      <c r="X57" s="205"/>
      <c r="Y57" s="190"/>
    </row>
    <row r="58" spans="1:25" ht="14.25">
      <c r="A58" s="202"/>
      <c r="B58" s="203"/>
      <c r="C58" s="204"/>
      <c r="D58" s="205"/>
      <c r="E58" s="205"/>
      <c r="F58" s="202"/>
      <c r="G58" s="206"/>
      <c r="H58" s="202"/>
      <c r="I58" s="207"/>
      <c r="J58" s="205"/>
      <c r="K58" s="205"/>
      <c r="L58" s="205"/>
      <c r="M58" s="205"/>
      <c r="N58" s="208"/>
      <c r="O58" s="208"/>
      <c r="P58" s="208"/>
      <c r="Q58" s="208"/>
      <c r="R58" s="208"/>
      <c r="S58" s="205"/>
      <c r="U58" s="205"/>
      <c r="V58" s="205"/>
      <c r="W58" s="205"/>
      <c r="X58" s="205"/>
      <c r="Y58" s="190"/>
    </row>
    <row r="59" spans="1:25" ht="14.25">
      <c r="A59" s="202"/>
      <c r="B59" s="203"/>
      <c r="C59" s="204"/>
      <c r="D59" s="205"/>
      <c r="E59" s="205"/>
      <c r="F59" s="202"/>
      <c r="G59" s="206"/>
      <c r="H59" s="202"/>
      <c r="I59" s="207"/>
      <c r="J59" s="205"/>
      <c r="K59" s="205"/>
      <c r="L59" s="205"/>
      <c r="M59" s="205"/>
      <c r="N59" s="208"/>
      <c r="O59" s="208"/>
      <c r="P59" s="208"/>
      <c r="Q59" s="208"/>
      <c r="R59" s="208"/>
      <c r="S59" s="205"/>
      <c r="U59" s="205"/>
      <c r="V59" s="205"/>
      <c r="W59" s="205"/>
      <c r="X59" s="205"/>
      <c r="Y59" s="190"/>
    </row>
    <row r="60" spans="1:25" ht="14.25">
      <c r="A60" s="202"/>
      <c r="B60" s="203"/>
      <c r="C60" s="204"/>
      <c r="D60" s="205"/>
      <c r="E60" s="205"/>
      <c r="F60" s="202"/>
      <c r="G60" s="206"/>
      <c r="H60" s="202"/>
      <c r="I60" s="207"/>
      <c r="J60" s="205"/>
      <c r="K60" s="205"/>
      <c r="L60" s="205"/>
      <c r="M60" s="205"/>
      <c r="N60" s="208"/>
      <c r="O60" s="208"/>
      <c r="P60" s="208"/>
      <c r="Q60" s="208"/>
      <c r="R60" s="208"/>
      <c r="S60" s="205"/>
      <c r="U60" s="205"/>
      <c r="V60" s="205"/>
      <c r="W60" s="205"/>
      <c r="X60" s="205"/>
      <c r="Y60" s="190"/>
    </row>
    <row r="61" spans="1:25" ht="14.25">
      <c r="A61" s="202"/>
      <c r="B61" s="203"/>
      <c r="C61" s="204"/>
      <c r="D61" s="205"/>
      <c r="E61" s="205"/>
      <c r="F61" s="202"/>
      <c r="G61" s="206"/>
      <c r="H61" s="202"/>
      <c r="I61" s="207"/>
      <c r="J61" s="205"/>
      <c r="K61" s="205"/>
      <c r="L61" s="205"/>
      <c r="M61" s="205"/>
      <c r="N61" s="208"/>
      <c r="O61" s="208"/>
      <c r="P61" s="208"/>
      <c r="Q61" s="208"/>
      <c r="R61" s="208"/>
      <c r="S61" s="205"/>
      <c r="U61" s="205"/>
      <c r="V61" s="205"/>
      <c r="W61" s="205"/>
      <c r="X61" s="205"/>
      <c r="Y61" s="190"/>
    </row>
    <row r="62" spans="1:25" ht="14.25">
      <c r="A62" s="202"/>
      <c r="B62" s="203"/>
      <c r="C62" s="204"/>
      <c r="D62" s="205"/>
      <c r="E62" s="205"/>
      <c r="F62" s="202"/>
      <c r="G62" s="206"/>
      <c r="H62" s="202"/>
      <c r="I62" s="207"/>
      <c r="J62" s="205"/>
      <c r="K62" s="205"/>
      <c r="L62" s="205"/>
      <c r="M62" s="205"/>
      <c r="N62" s="208"/>
      <c r="O62" s="208"/>
      <c r="P62" s="208"/>
      <c r="Q62" s="208"/>
      <c r="R62" s="208"/>
      <c r="S62" s="205"/>
      <c r="U62" s="205"/>
      <c r="V62" s="205"/>
      <c r="W62" s="205"/>
      <c r="X62" s="205"/>
      <c r="Y62" s="190"/>
    </row>
    <row r="63" spans="1:25" ht="14.25">
      <c r="A63" s="202"/>
      <c r="B63" s="203"/>
      <c r="C63" s="204"/>
      <c r="D63" s="205"/>
      <c r="E63" s="205"/>
      <c r="F63" s="202"/>
      <c r="G63" s="206"/>
      <c r="H63" s="202"/>
      <c r="I63" s="207"/>
      <c r="J63" s="205"/>
      <c r="K63" s="205"/>
      <c r="L63" s="205"/>
      <c r="M63" s="205"/>
      <c r="N63" s="208"/>
      <c r="O63" s="208"/>
      <c r="P63" s="208"/>
      <c r="Q63" s="208"/>
      <c r="R63" s="208"/>
      <c r="S63" s="205"/>
      <c r="U63" s="205"/>
      <c r="V63" s="205"/>
      <c r="W63" s="205"/>
      <c r="X63" s="205"/>
      <c r="Y63" s="190"/>
    </row>
    <row r="64" spans="1:25" ht="14.25">
      <c r="A64" s="202"/>
      <c r="B64" s="203"/>
      <c r="C64" s="204"/>
      <c r="D64" s="205"/>
      <c r="E64" s="205"/>
      <c r="F64" s="202"/>
      <c r="G64" s="206"/>
      <c r="H64" s="202"/>
      <c r="I64" s="207"/>
      <c r="J64" s="205"/>
      <c r="K64" s="205"/>
      <c r="L64" s="205"/>
      <c r="M64" s="205"/>
      <c r="N64" s="208"/>
      <c r="O64" s="208"/>
      <c r="P64" s="208"/>
      <c r="Q64" s="208"/>
      <c r="R64" s="208"/>
      <c r="S64" s="205"/>
      <c r="U64" s="205"/>
      <c r="V64" s="205"/>
      <c r="W64" s="205"/>
      <c r="X64" s="205"/>
      <c r="Y64" s="190"/>
    </row>
    <row r="65" spans="1:25" ht="14.25">
      <c r="A65" s="202"/>
      <c r="B65" s="203"/>
      <c r="C65" s="204"/>
      <c r="D65" s="205"/>
      <c r="E65" s="205"/>
      <c r="F65" s="202"/>
      <c r="G65" s="206"/>
      <c r="H65" s="202"/>
      <c r="I65" s="207"/>
      <c r="J65" s="205"/>
      <c r="K65" s="205"/>
      <c r="L65" s="205"/>
      <c r="M65" s="205"/>
      <c r="N65" s="208"/>
      <c r="O65" s="208"/>
      <c r="P65" s="208"/>
      <c r="Q65" s="208"/>
      <c r="R65" s="208"/>
      <c r="S65" s="205"/>
      <c r="U65" s="205"/>
      <c r="V65" s="205"/>
      <c r="W65" s="205"/>
      <c r="X65" s="205"/>
      <c r="Y65" s="190"/>
    </row>
    <row r="66" spans="1:25" ht="14.25">
      <c r="A66" s="202"/>
      <c r="B66" s="203"/>
      <c r="C66" s="204"/>
      <c r="D66" s="205"/>
      <c r="E66" s="205"/>
      <c r="F66" s="202"/>
      <c r="G66" s="206"/>
      <c r="H66" s="202"/>
      <c r="I66" s="207"/>
      <c r="J66" s="205"/>
      <c r="K66" s="205"/>
      <c r="L66" s="205"/>
      <c r="M66" s="205"/>
      <c r="N66" s="208"/>
      <c r="O66" s="208"/>
      <c r="P66" s="208"/>
      <c r="Q66" s="208"/>
      <c r="R66" s="208"/>
      <c r="S66" s="205"/>
      <c r="U66" s="205"/>
      <c r="V66" s="205"/>
      <c r="W66" s="205"/>
      <c r="X66" s="205"/>
      <c r="Y66" s="190"/>
    </row>
    <row r="67" spans="1:25" ht="14.25">
      <c r="A67" s="202"/>
      <c r="B67" s="203"/>
      <c r="C67" s="204"/>
      <c r="D67" s="205"/>
      <c r="E67" s="205"/>
      <c r="F67" s="202"/>
      <c r="G67" s="206"/>
      <c r="H67" s="202"/>
      <c r="I67" s="207"/>
      <c r="J67" s="205"/>
      <c r="K67" s="205"/>
      <c r="L67" s="205"/>
      <c r="M67" s="205"/>
      <c r="N67" s="208"/>
      <c r="O67" s="208"/>
      <c r="P67" s="208"/>
      <c r="Q67" s="208"/>
      <c r="R67" s="208"/>
      <c r="S67" s="205"/>
      <c r="U67" s="205"/>
      <c r="V67" s="205"/>
      <c r="W67" s="205"/>
      <c r="X67" s="205"/>
      <c r="Y67" s="190"/>
    </row>
    <row r="68" spans="1:25" ht="14.25">
      <c r="A68" s="202"/>
      <c r="B68" s="203"/>
      <c r="C68" s="204"/>
      <c r="D68" s="205"/>
      <c r="E68" s="205"/>
      <c r="F68" s="202"/>
      <c r="G68" s="206"/>
      <c r="H68" s="202"/>
      <c r="I68" s="207"/>
      <c r="J68" s="205"/>
      <c r="K68" s="205"/>
      <c r="L68" s="205"/>
      <c r="M68" s="205"/>
      <c r="N68" s="208"/>
      <c r="O68" s="208"/>
      <c r="P68" s="208"/>
      <c r="Q68" s="208"/>
      <c r="R68" s="208"/>
      <c r="S68" s="205"/>
      <c r="U68" s="205"/>
      <c r="V68" s="205"/>
      <c r="W68" s="205"/>
      <c r="X68" s="205"/>
      <c r="Y68" s="190"/>
    </row>
    <row r="69" spans="1:25" ht="14.25">
      <c r="A69" s="202"/>
      <c r="B69" s="203"/>
      <c r="C69" s="204"/>
      <c r="D69" s="205"/>
      <c r="E69" s="205"/>
      <c r="F69" s="202"/>
      <c r="G69" s="206"/>
      <c r="H69" s="202"/>
      <c r="I69" s="207"/>
      <c r="J69" s="205"/>
      <c r="K69" s="205"/>
      <c r="L69" s="205"/>
      <c r="M69" s="205"/>
      <c r="N69" s="208"/>
      <c r="O69" s="208"/>
      <c r="P69" s="208"/>
      <c r="Q69" s="208"/>
      <c r="R69" s="208"/>
      <c r="S69" s="205"/>
      <c r="U69" s="205"/>
      <c r="V69" s="205"/>
      <c r="W69" s="205"/>
      <c r="X69" s="205"/>
      <c r="Y69" s="190"/>
    </row>
    <row r="70" spans="1:25" ht="14.25">
      <c r="A70" s="202"/>
      <c r="B70" s="203"/>
      <c r="C70" s="204"/>
      <c r="D70" s="205"/>
      <c r="E70" s="205"/>
      <c r="F70" s="202"/>
      <c r="G70" s="206"/>
      <c r="H70" s="202"/>
      <c r="I70" s="207"/>
      <c r="J70" s="205"/>
      <c r="K70" s="205"/>
      <c r="L70" s="205"/>
      <c r="M70" s="205"/>
      <c r="N70" s="208"/>
      <c r="O70" s="208"/>
      <c r="P70" s="208"/>
      <c r="Q70" s="208"/>
      <c r="R70" s="208"/>
      <c r="S70" s="205"/>
      <c r="U70" s="205"/>
      <c r="V70" s="205"/>
      <c r="W70" s="205"/>
      <c r="X70" s="205"/>
      <c r="Y70" s="190"/>
    </row>
    <row r="71" spans="1:25" ht="14.25">
      <c r="A71" s="202"/>
      <c r="B71" s="203"/>
      <c r="C71" s="204"/>
      <c r="D71" s="205"/>
      <c r="E71" s="205"/>
      <c r="F71" s="202"/>
      <c r="G71" s="206"/>
      <c r="H71" s="202"/>
      <c r="I71" s="207"/>
      <c r="J71" s="205"/>
      <c r="K71" s="205"/>
      <c r="L71" s="205"/>
      <c r="M71" s="205"/>
      <c r="N71" s="208"/>
      <c r="O71" s="208"/>
      <c r="P71" s="208"/>
      <c r="Q71" s="208"/>
      <c r="R71" s="208"/>
      <c r="S71" s="205"/>
      <c r="U71" s="205"/>
      <c r="V71" s="205"/>
      <c r="W71" s="205"/>
      <c r="X71" s="205"/>
      <c r="Y71" s="190"/>
    </row>
    <row r="72" spans="1:25" ht="14.25">
      <c r="A72" s="202"/>
      <c r="B72" s="203"/>
      <c r="C72" s="204"/>
      <c r="D72" s="205"/>
      <c r="E72" s="205"/>
      <c r="F72" s="202"/>
      <c r="G72" s="206"/>
      <c r="H72" s="202"/>
      <c r="I72" s="207"/>
      <c r="J72" s="205"/>
      <c r="K72" s="205"/>
      <c r="L72" s="205"/>
      <c r="M72" s="205"/>
      <c r="N72" s="208"/>
      <c r="O72" s="208"/>
      <c r="P72" s="208"/>
      <c r="Q72" s="208"/>
      <c r="R72" s="208"/>
      <c r="S72" s="205"/>
      <c r="U72" s="205"/>
      <c r="V72" s="205"/>
      <c r="W72" s="205"/>
      <c r="X72" s="205"/>
      <c r="Y72" s="190"/>
    </row>
    <row r="73" spans="1:25" ht="14.25">
      <c r="A73" s="202"/>
      <c r="B73" s="203"/>
      <c r="C73" s="204"/>
      <c r="D73" s="205"/>
      <c r="E73" s="205"/>
      <c r="F73" s="202"/>
      <c r="G73" s="206"/>
      <c r="H73" s="202"/>
      <c r="I73" s="207"/>
      <c r="J73" s="205"/>
      <c r="K73" s="205"/>
      <c r="L73" s="205"/>
      <c r="M73" s="205"/>
      <c r="N73" s="208"/>
      <c r="O73" s="208"/>
      <c r="P73" s="208"/>
      <c r="Q73" s="208"/>
      <c r="R73" s="208"/>
      <c r="S73" s="205"/>
      <c r="U73" s="205"/>
      <c r="V73" s="205"/>
      <c r="W73" s="205"/>
      <c r="X73" s="205"/>
      <c r="Y73" s="190"/>
    </row>
    <row r="74" spans="1:25" ht="14.25">
      <c r="A74" s="202"/>
      <c r="B74" s="203"/>
      <c r="C74" s="204"/>
      <c r="D74" s="205"/>
      <c r="E74" s="205"/>
      <c r="F74" s="202"/>
      <c r="G74" s="206"/>
      <c r="H74" s="202"/>
      <c r="I74" s="207"/>
      <c r="J74" s="205"/>
      <c r="K74" s="205"/>
      <c r="L74" s="205"/>
      <c r="M74" s="205"/>
      <c r="N74" s="208"/>
      <c r="O74" s="208"/>
      <c r="P74" s="208"/>
      <c r="Q74" s="208"/>
      <c r="R74" s="208"/>
      <c r="S74" s="205"/>
      <c r="U74" s="205"/>
      <c r="V74" s="205"/>
      <c r="W74" s="205"/>
      <c r="X74" s="205"/>
      <c r="Y74" s="190"/>
    </row>
    <row r="75" spans="1:25" ht="14.25">
      <c r="A75" s="202"/>
      <c r="B75" s="203"/>
      <c r="C75" s="204"/>
      <c r="D75" s="205"/>
      <c r="E75" s="205"/>
      <c r="F75" s="202"/>
      <c r="G75" s="206"/>
      <c r="H75" s="202"/>
      <c r="I75" s="207"/>
      <c r="J75" s="205"/>
      <c r="K75" s="205"/>
      <c r="L75" s="205"/>
      <c r="M75" s="205"/>
      <c r="N75" s="208"/>
      <c r="O75" s="208"/>
      <c r="P75" s="208"/>
      <c r="Q75" s="208"/>
      <c r="R75" s="208"/>
      <c r="S75" s="205"/>
      <c r="U75" s="205"/>
      <c r="V75" s="205"/>
      <c r="W75" s="205"/>
      <c r="X75" s="205"/>
      <c r="Y75" s="190"/>
    </row>
    <row r="76" spans="1:25" ht="14.25">
      <c r="A76" s="202"/>
      <c r="B76" s="203"/>
      <c r="C76" s="204"/>
      <c r="D76" s="205"/>
      <c r="E76" s="205"/>
      <c r="F76" s="202"/>
      <c r="G76" s="206"/>
      <c r="H76" s="202"/>
      <c r="I76" s="207"/>
      <c r="J76" s="205"/>
      <c r="K76" s="205"/>
      <c r="L76" s="205"/>
      <c r="M76" s="205"/>
      <c r="N76" s="208"/>
      <c r="O76" s="208"/>
      <c r="P76" s="208"/>
      <c r="Q76" s="208"/>
      <c r="R76" s="208"/>
      <c r="S76" s="205"/>
      <c r="U76" s="205"/>
      <c r="V76" s="205"/>
      <c r="W76" s="205"/>
      <c r="X76" s="205"/>
      <c r="Y76" s="190"/>
    </row>
    <row r="77" spans="1:25" ht="14.25">
      <c r="A77" s="202"/>
      <c r="B77" s="203"/>
      <c r="C77" s="204"/>
      <c r="D77" s="205"/>
      <c r="E77" s="205"/>
      <c r="F77" s="202"/>
      <c r="G77" s="206"/>
      <c r="H77" s="202"/>
      <c r="I77" s="207"/>
      <c r="J77" s="205"/>
      <c r="K77" s="205"/>
      <c r="L77" s="205"/>
      <c r="M77" s="205"/>
      <c r="N77" s="208"/>
      <c r="O77" s="208"/>
      <c r="P77" s="208"/>
      <c r="Q77" s="208"/>
      <c r="R77" s="208"/>
      <c r="S77" s="205"/>
      <c r="U77" s="205"/>
      <c r="V77" s="205"/>
      <c r="W77" s="205"/>
      <c r="X77" s="205"/>
      <c r="Y77" s="190"/>
    </row>
    <row r="78" spans="1:25" ht="14.25">
      <c r="A78" s="202"/>
      <c r="B78" s="203"/>
      <c r="C78" s="204"/>
      <c r="D78" s="205"/>
      <c r="E78" s="205"/>
      <c r="F78" s="202"/>
      <c r="G78" s="206"/>
      <c r="H78" s="202"/>
      <c r="I78" s="207"/>
      <c r="J78" s="205"/>
      <c r="K78" s="205"/>
      <c r="L78" s="205"/>
      <c r="M78" s="205"/>
      <c r="N78" s="208"/>
      <c r="O78" s="208"/>
      <c r="P78" s="208"/>
      <c r="Q78" s="208"/>
      <c r="R78" s="208"/>
      <c r="S78" s="205"/>
      <c r="U78" s="205"/>
      <c r="V78" s="205"/>
      <c r="W78" s="205"/>
      <c r="X78" s="205"/>
      <c r="Y78" s="190"/>
    </row>
    <row r="79" spans="1:25" ht="14.25">
      <c r="A79" s="202"/>
      <c r="B79" s="203"/>
      <c r="C79" s="204"/>
      <c r="D79" s="205"/>
      <c r="E79" s="205"/>
      <c r="F79" s="202"/>
      <c r="G79" s="206"/>
      <c r="H79" s="202"/>
      <c r="I79" s="207"/>
      <c r="J79" s="205"/>
      <c r="K79" s="205"/>
      <c r="L79" s="205"/>
      <c r="M79" s="205"/>
      <c r="N79" s="208"/>
      <c r="O79" s="208"/>
      <c r="P79" s="208"/>
      <c r="Q79" s="208"/>
      <c r="R79" s="208"/>
      <c r="S79" s="205"/>
      <c r="U79" s="205"/>
      <c r="V79" s="205"/>
      <c r="W79" s="205"/>
      <c r="X79" s="205"/>
      <c r="Y79" s="190"/>
    </row>
    <row r="80" spans="1:25" ht="14.25">
      <c r="A80" s="202"/>
      <c r="B80" s="203"/>
      <c r="C80" s="204"/>
      <c r="D80" s="205"/>
      <c r="E80" s="205"/>
      <c r="F80" s="202"/>
      <c r="G80" s="206"/>
      <c r="H80" s="202"/>
      <c r="I80" s="207"/>
      <c r="J80" s="205"/>
      <c r="K80" s="205"/>
      <c r="L80" s="205"/>
      <c r="M80" s="205"/>
      <c r="N80" s="208"/>
      <c r="O80" s="208"/>
      <c r="P80" s="208"/>
      <c r="Q80" s="208"/>
      <c r="R80" s="208"/>
      <c r="S80" s="205"/>
      <c r="U80" s="205"/>
      <c r="V80" s="205"/>
      <c r="W80" s="205"/>
      <c r="X80" s="205"/>
      <c r="Y80" s="190"/>
    </row>
    <row r="81" spans="1:25" ht="14.25">
      <c r="A81" s="202"/>
      <c r="B81" s="203"/>
      <c r="C81" s="204"/>
      <c r="D81" s="205"/>
      <c r="E81" s="205"/>
      <c r="F81" s="202"/>
      <c r="G81" s="206"/>
      <c r="H81" s="202"/>
      <c r="I81" s="207"/>
      <c r="J81" s="205"/>
      <c r="K81" s="205"/>
      <c r="L81" s="205"/>
      <c r="M81" s="205"/>
      <c r="N81" s="208"/>
      <c r="O81" s="208"/>
      <c r="P81" s="208"/>
      <c r="Q81" s="208"/>
      <c r="R81" s="208"/>
      <c r="S81" s="205"/>
      <c r="U81" s="205"/>
      <c r="V81" s="205"/>
      <c r="W81" s="205"/>
      <c r="X81" s="205"/>
      <c r="Y81" s="190"/>
    </row>
    <row r="82" spans="1:25" ht="14.25">
      <c r="A82" s="202"/>
      <c r="B82" s="203"/>
      <c r="C82" s="204"/>
      <c r="D82" s="205"/>
      <c r="E82" s="205"/>
      <c r="F82" s="202"/>
      <c r="G82" s="206"/>
      <c r="H82" s="202"/>
      <c r="I82" s="207"/>
      <c r="J82" s="205"/>
      <c r="K82" s="205"/>
      <c r="L82" s="205"/>
      <c r="M82" s="205"/>
      <c r="N82" s="208"/>
      <c r="O82" s="208"/>
      <c r="P82" s="208"/>
      <c r="Q82" s="208"/>
      <c r="R82" s="208"/>
      <c r="S82" s="205"/>
      <c r="U82" s="205"/>
      <c r="V82" s="205"/>
      <c r="W82" s="205"/>
      <c r="X82" s="205"/>
      <c r="Y82" s="190"/>
    </row>
    <row r="83" spans="1:25" ht="14.25">
      <c r="A83" s="202"/>
      <c r="B83" s="203"/>
      <c r="C83" s="204"/>
      <c r="D83" s="205"/>
      <c r="E83" s="205"/>
      <c r="F83" s="202"/>
      <c r="G83" s="206"/>
      <c r="H83" s="202"/>
      <c r="I83" s="207"/>
      <c r="J83" s="205"/>
      <c r="K83" s="205"/>
      <c r="L83" s="205"/>
      <c r="M83" s="205"/>
      <c r="N83" s="208"/>
      <c r="O83" s="208"/>
      <c r="P83" s="208"/>
      <c r="Q83" s="208"/>
      <c r="R83" s="208"/>
      <c r="S83" s="205"/>
      <c r="U83" s="205"/>
      <c r="V83" s="205"/>
      <c r="W83" s="205"/>
      <c r="X83" s="205"/>
      <c r="Y83" s="190"/>
    </row>
    <row r="84" spans="1:25" ht="14.25">
      <c r="A84" s="202"/>
      <c r="B84" s="203"/>
      <c r="C84" s="204"/>
      <c r="D84" s="205"/>
      <c r="E84" s="205"/>
      <c r="F84" s="202"/>
      <c r="G84" s="206"/>
      <c r="H84" s="202"/>
      <c r="I84" s="207"/>
      <c r="J84" s="205"/>
      <c r="K84" s="205"/>
      <c r="L84" s="205"/>
      <c r="M84" s="205"/>
      <c r="N84" s="208"/>
      <c r="O84" s="208"/>
      <c r="P84" s="208"/>
      <c r="Q84" s="208"/>
      <c r="R84" s="208"/>
      <c r="S84" s="205"/>
      <c r="U84" s="205"/>
      <c r="V84" s="205"/>
      <c r="W84" s="205"/>
      <c r="X84" s="205"/>
      <c r="Y84" s="190"/>
    </row>
    <row r="85" spans="1:25" ht="14.25">
      <c r="A85" s="202"/>
      <c r="B85" s="203"/>
      <c r="C85" s="204"/>
      <c r="D85" s="205"/>
      <c r="E85" s="205"/>
      <c r="F85" s="202"/>
      <c r="G85" s="206"/>
      <c r="H85" s="202"/>
      <c r="I85" s="207"/>
      <c r="J85" s="205"/>
      <c r="K85" s="205"/>
      <c r="L85" s="205"/>
      <c r="M85" s="205"/>
      <c r="N85" s="208"/>
      <c r="O85" s="208"/>
      <c r="P85" s="208"/>
      <c r="Q85" s="208"/>
      <c r="R85" s="208"/>
      <c r="S85" s="205"/>
      <c r="U85" s="205"/>
      <c r="V85" s="205"/>
      <c r="W85" s="205"/>
      <c r="X85" s="205"/>
      <c r="Y85" s="190"/>
    </row>
    <row r="86" spans="1:25" ht="14.25">
      <c r="A86" s="202"/>
      <c r="B86" s="203"/>
      <c r="C86" s="204"/>
      <c r="D86" s="205"/>
      <c r="E86" s="205"/>
      <c r="F86" s="202"/>
      <c r="G86" s="206"/>
      <c r="H86" s="202"/>
      <c r="I86" s="207"/>
      <c r="J86" s="205"/>
      <c r="K86" s="205"/>
      <c r="L86" s="205"/>
      <c r="M86" s="205"/>
      <c r="N86" s="208"/>
      <c r="O86" s="208"/>
      <c r="P86" s="208"/>
      <c r="Q86" s="208"/>
      <c r="R86" s="208"/>
      <c r="S86" s="205"/>
      <c r="U86" s="205"/>
      <c r="V86" s="205"/>
      <c r="W86" s="205"/>
      <c r="X86" s="205"/>
      <c r="Y86" s="190"/>
    </row>
    <row r="87" spans="1:25" ht="14.25">
      <c r="A87" s="202"/>
      <c r="B87" s="203"/>
      <c r="C87" s="204"/>
      <c r="D87" s="205"/>
      <c r="E87" s="205"/>
      <c r="F87" s="202"/>
      <c r="G87" s="206"/>
      <c r="H87" s="202"/>
      <c r="I87" s="207"/>
      <c r="J87" s="205"/>
      <c r="K87" s="205"/>
      <c r="L87" s="205"/>
      <c r="M87" s="205"/>
      <c r="N87" s="208"/>
      <c r="O87" s="208"/>
      <c r="P87" s="208"/>
      <c r="Q87" s="208"/>
      <c r="R87" s="208"/>
      <c r="S87" s="205"/>
      <c r="U87" s="205"/>
      <c r="V87" s="205"/>
      <c r="W87" s="205"/>
      <c r="X87" s="205"/>
      <c r="Y87" s="190"/>
    </row>
    <row r="88" spans="1:25" ht="14.25">
      <c r="A88" s="202"/>
      <c r="B88" s="203"/>
      <c r="C88" s="204"/>
      <c r="D88" s="205"/>
      <c r="E88" s="205"/>
      <c r="F88" s="202"/>
      <c r="G88" s="206"/>
      <c r="H88" s="202"/>
      <c r="I88" s="207"/>
      <c r="J88" s="205"/>
      <c r="K88" s="205"/>
      <c r="L88" s="205"/>
      <c r="M88" s="205"/>
      <c r="N88" s="208"/>
      <c r="O88" s="208"/>
      <c r="P88" s="208"/>
      <c r="Q88" s="208"/>
      <c r="R88" s="208"/>
      <c r="S88" s="205"/>
      <c r="U88" s="205"/>
      <c r="V88" s="205"/>
      <c r="W88" s="205"/>
      <c r="X88" s="205"/>
      <c r="Y88" s="190"/>
    </row>
    <row r="89" spans="1:25" ht="14.25">
      <c r="A89" s="202"/>
      <c r="B89" s="203"/>
      <c r="C89" s="204"/>
      <c r="D89" s="205"/>
      <c r="E89" s="205"/>
      <c r="F89" s="202"/>
      <c r="G89" s="206"/>
      <c r="H89" s="202"/>
      <c r="I89" s="207"/>
      <c r="J89" s="205"/>
      <c r="K89" s="205"/>
      <c r="L89" s="205"/>
      <c r="M89" s="205"/>
      <c r="N89" s="208"/>
      <c r="O89" s="208"/>
      <c r="P89" s="208"/>
      <c r="Q89" s="208"/>
      <c r="R89" s="208"/>
      <c r="S89" s="205"/>
      <c r="U89" s="205"/>
      <c r="V89" s="205"/>
      <c r="W89" s="205"/>
      <c r="X89" s="205"/>
      <c r="Y89" s="190"/>
    </row>
    <row r="90" spans="1:25" ht="14.25">
      <c r="A90" s="202"/>
      <c r="B90" s="203"/>
      <c r="C90" s="204"/>
      <c r="D90" s="205"/>
      <c r="E90" s="205"/>
      <c r="F90" s="202"/>
      <c r="G90" s="206"/>
      <c r="H90" s="202"/>
      <c r="I90" s="207"/>
      <c r="J90" s="205"/>
      <c r="K90" s="205"/>
      <c r="L90" s="205"/>
      <c r="M90" s="205"/>
      <c r="N90" s="208"/>
      <c r="O90" s="208"/>
      <c r="P90" s="208"/>
      <c r="Q90" s="208"/>
      <c r="R90" s="208"/>
      <c r="S90" s="205"/>
      <c r="U90" s="205"/>
      <c r="V90" s="205"/>
      <c r="W90" s="205"/>
      <c r="X90" s="205"/>
      <c r="Y90" s="190"/>
    </row>
    <row r="91" spans="1:25" ht="14.25">
      <c r="A91" s="202"/>
      <c r="B91" s="203"/>
      <c r="C91" s="204"/>
      <c r="D91" s="205"/>
      <c r="E91" s="205"/>
      <c r="F91" s="202"/>
      <c r="G91" s="206"/>
      <c r="H91" s="202"/>
      <c r="I91" s="207"/>
      <c r="J91" s="205"/>
      <c r="K91" s="205"/>
      <c r="L91" s="205"/>
      <c r="M91" s="205"/>
      <c r="N91" s="208"/>
      <c r="O91" s="208"/>
      <c r="P91" s="208"/>
      <c r="Q91" s="208"/>
      <c r="R91" s="208"/>
      <c r="S91" s="205"/>
      <c r="U91" s="205"/>
      <c r="V91" s="205"/>
      <c r="W91" s="205"/>
      <c r="X91" s="205"/>
      <c r="Y91" s="190"/>
    </row>
    <row r="92" spans="1:25" ht="14.25">
      <c r="A92" s="202"/>
      <c r="B92" s="203"/>
      <c r="C92" s="204"/>
      <c r="D92" s="205"/>
      <c r="E92" s="205"/>
      <c r="F92" s="202"/>
      <c r="G92" s="206"/>
      <c r="H92" s="202"/>
      <c r="I92" s="207"/>
      <c r="J92" s="205"/>
      <c r="K92" s="205"/>
      <c r="L92" s="205"/>
      <c r="M92" s="205"/>
      <c r="N92" s="208"/>
      <c r="O92" s="208"/>
      <c r="P92" s="208"/>
      <c r="Q92" s="208"/>
      <c r="R92" s="208"/>
      <c r="S92" s="205"/>
      <c r="U92" s="205"/>
      <c r="V92" s="205"/>
      <c r="W92" s="205"/>
      <c r="X92" s="205"/>
      <c r="Y92" s="190"/>
    </row>
    <row r="93" spans="1:25" ht="14.25">
      <c r="A93" s="202"/>
      <c r="B93" s="203"/>
      <c r="C93" s="204"/>
      <c r="D93" s="205"/>
      <c r="E93" s="205"/>
      <c r="F93" s="202"/>
      <c r="G93" s="206"/>
      <c r="H93" s="202"/>
      <c r="I93" s="207"/>
      <c r="J93" s="205"/>
      <c r="K93" s="205"/>
      <c r="L93" s="205"/>
      <c r="M93" s="205"/>
      <c r="N93" s="208"/>
      <c r="O93" s="208"/>
      <c r="P93" s="208"/>
      <c r="Q93" s="208"/>
      <c r="R93" s="208"/>
      <c r="S93" s="205"/>
      <c r="U93" s="205"/>
      <c r="V93" s="205"/>
      <c r="W93" s="205"/>
      <c r="X93" s="205"/>
      <c r="Y93" s="190"/>
    </row>
    <row r="94" spans="1:25" ht="14.25">
      <c r="A94" s="202"/>
      <c r="B94" s="203"/>
      <c r="C94" s="204"/>
      <c r="D94" s="205"/>
      <c r="E94" s="205"/>
      <c r="F94" s="202"/>
      <c r="G94" s="206"/>
      <c r="H94" s="202"/>
      <c r="I94" s="207"/>
      <c r="J94" s="205"/>
      <c r="K94" s="205"/>
      <c r="L94" s="205"/>
      <c r="M94" s="205"/>
      <c r="N94" s="208"/>
      <c r="O94" s="208"/>
      <c r="P94" s="208"/>
      <c r="Q94" s="208"/>
      <c r="R94" s="208"/>
      <c r="S94" s="205"/>
      <c r="U94" s="205"/>
      <c r="V94" s="205"/>
      <c r="W94" s="205"/>
      <c r="X94" s="205"/>
      <c r="Y94" s="190"/>
    </row>
    <row r="95" spans="1:25" ht="14.25">
      <c r="A95" s="202"/>
      <c r="B95" s="203"/>
      <c r="C95" s="204"/>
      <c r="D95" s="205"/>
      <c r="E95" s="205"/>
      <c r="F95" s="202"/>
      <c r="G95" s="206"/>
      <c r="H95" s="202"/>
      <c r="I95" s="207"/>
      <c r="J95" s="205"/>
      <c r="K95" s="205"/>
      <c r="L95" s="205"/>
      <c r="M95" s="205"/>
      <c r="N95" s="208"/>
      <c r="O95" s="208"/>
      <c r="P95" s="208"/>
      <c r="Q95" s="208"/>
      <c r="R95" s="208"/>
      <c r="S95" s="205"/>
      <c r="U95" s="205"/>
      <c r="V95" s="205"/>
      <c r="W95" s="205"/>
      <c r="X95" s="205"/>
      <c r="Y95" s="190"/>
    </row>
    <row r="96" spans="1:25" ht="14.25">
      <c r="A96" s="202"/>
      <c r="B96" s="203"/>
      <c r="C96" s="204"/>
      <c r="D96" s="205"/>
      <c r="E96" s="205"/>
      <c r="F96" s="202"/>
      <c r="G96" s="206"/>
      <c r="H96" s="202"/>
      <c r="I96" s="207"/>
      <c r="J96" s="205"/>
      <c r="K96" s="205"/>
      <c r="L96" s="205"/>
      <c r="M96" s="205"/>
      <c r="N96" s="208"/>
      <c r="O96" s="208"/>
      <c r="P96" s="208"/>
      <c r="Q96" s="208"/>
      <c r="R96" s="208"/>
      <c r="S96" s="205"/>
      <c r="U96" s="205"/>
      <c r="V96" s="205"/>
      <c r="W96" s="205"/>
      <c r="X96" s="205"/>
      <c r="Y96" s="190"/>
    </row>
    <row r="97" spans="1:25" ht="14.25">
      <c r="A97" s="202"/>
      <c r="B97" s="203"/>
      <c r="C97" s="204"/>
      <c r="D97" s="205"/>
      <c r="E97" s="205"/>
      <c r="F97" s="202"/>
      <c r="G97" s="206"/>
      <c r="H97" s="202"/>
      <c r="I97" s="207"/>
      <c r="J97" s="205"/>
      <c r="K97" s="205"/>
      <c r="L97" s="205"/>
      <c r="M97" s="205"/>
      <c r="N97" s="208"/>
      <c r="O97" s="208"/>
      <c r="P97" s="208"/>
      <c r="Q97" s="208"/>
      <c r="R97" s="208"/>
      <c r="S97" s="205"/>
      <c r="U97" s="205"/>
      <c r="V97" s="205"/>
      <c r="W97" s="205"/>
      <c r="X97" s="205"/>
      <c r="Y97" s="190"/>
    </row>
    <row r="98" spans="1:25" ht="14.25">
      <c r="A98" s="202"/>
      <c r="B98" s="203"/>
      <c r="C98" s="204"/>
      <c r="D98" s="205"/>
      <c r="E98" s="205"/>
      <c r="F98" s="202"/>
      <c r="G98" s="206"/>
      <c r="H98" s="202"/>
      <c r="I98" s="207"/>
      <c r="J98" s="205"/>
      <c r="K98" s="205"/>
      <c r="L98" s="205"/>
      <c r="M98" s="205"/>
      <c r="N98" s="208"/>
      <c r="O98" s="208"/>
      <c r="P98" s="208"/>
      <c r="Q98" s="208"/>
      <c r="R98" s="208"/>
      <c r="S98" s="205"/>
      <c r="U98" s="205"/>
      <c r="V98" s="205"/>
      <c r="W98" s="205"/>
      <c r="X98" s="205"/>
      <c r="Y98" s="190"/>
    </row>
    <row r="99" spans="1:25" ht="14.25">
      <c r="A99" s="202"/>
      <c r="B99" s="203"/>
      <c r="C99" s="204"/>
      <c r="D99" s="205"/>
      <c r="E99" s="205"/>
      <c r="F99" s="202"/>
      <c r="G99" s="206"/>
      <c r="H99" s="202"/>
      <c r="I99" s="207"/>
      <c r="J99" s="205"/>
      <c r="K99" s="205"/>
      <c r="L99" s="205"/>
      <c r="M99" s="205"/>
      <c r="N99" s="208"/>
      <c r="O99" s="208"/>
      <c r="P99" s="208"/>
      <c r="Q99" s="208"/>
      <c r="R99" s="208"/>
      <c r="S99" s="205"/>
      <c r="U99" s="205"/>
      <c r="V99" s="205"/>
      <c r="W99" s="205"/>
      <c r="X99" s="205"/>
      <c r="Y99" s="190"/>
    </row>
    <row r="100" spans="1:25" ht="14.25">
      <c r="A100" s="202"/>
      <c r="B100" s="203"/>
      <c r="C100" s="204"/>
      <c r="D100" s="205"/>
      <c r="E100" s="205"/>
      <c r="F100" s="202"/>
      <c r="G100" s="206"/>
      <c r="H100" s="202"/>
      <c r="I100" s="207"/>
      <c r="J100" s="205"/>
      <c r="K100" s="205"/>
      <c r="L100" s="205"/>
      <c r="M100" s="205"/>
      <c r="N100" s="208"/>
      <c r="O100" s="208"/>
      <c r="P100" s="208"/>
      <c r="Q100" s="208"/>
      <c r="R100" s="208"/>
      <c r="S100" s="205"/>
      <c r="U100" s="205"/>
      <c r="V100" s="205"/>
      <c r="W100" s="205"/>
      <c r="X100" s="205"/>
      <c r="Y100" s="190"/>
    </row>
    <row r="101" spans="1:25" ht="14.25">
      <c r="A101" s="202"/>
      <c r="B101" s="203"/>
      <c r="C101" s="204"/>
      <c r="D101" s="205"/>
      <c r="E101" s="205"/>
      <c r="F101" s="202"/>
      <c r="G101" s="206"/>
      <c r="H101" s="202"/>
      <c r="I101" s="207"/>
      <c r="J101" s="205"/>
      <c r="K101" s="205"/>
      <c r="L101" s="205"/>
      <c r="M101" s="205"/>
      <c r="N101" s="208"/>
      <c r="O101" s="208"/>
      <c r="P101" s="208"/>
      <c r="Q101" s="208"/>
      <c r="R101" s="208"/>
      <c r="S101" s="205"/>
      <c r="U101" s="205"/>
      <c r="V101" s="205"/>
      <c r="W101" s="205"/>
      <c r="X101" s="205"/>
      <c r="Y101" s="190"/>
    </row>
    <row r="102" spans="1:25" ht="14.25">
      <c r="A102" s="202"/>
      <c r="B102" s="203"/>
      <c r="C102" s="204"/>
      <c r="D102" s="205"/>
      <c r="E102" s="205"/>
      <c r="F102" s="202"/>
      <c r="G102" s="206"/>
      <c r="H102" s="202"/>
      <c r="I102" s="207"/>
      <c r="J102" s="205"/>
      <c r="K102" s="205"/>
      <c r="L102" s="205"/>
      <c r="M102" s="205"/>
      <c r="N102" s="208"/>
      <c r="O102" s="208"/>
      <c r="P102" s="208"/>
      <c r="Q102" s="208"/>
      <c r="R102" s="208"/>
      <c r="S102" s="205"/>
      <c r="U102" s="205"/>
      <c r="V102" s="205"/>
      <c r="W102" s="205"/>
      <c r="X102" s="205"/>
      <c r="Y102" s="190"/>
    </row>
    <row r="103" spans="1:25" ht="14.25">
      <c r="A103" s="202"/>
      <c r="B103" s="203"/>
      <c r="C103" s="204"/>
      <c r="D103" s="205"/>
      <c r="E103" s="205"/>
      <c r="F103" s="202"/>
      <c r="G103" s="206"/>
      <c r="H103" s="202"/>
      <c r="I103" s="207"/>
      <c r="J103" s="205"/>
      <c r="K103" s="205"/>
      <c r="L103" s="205"/>
      <c r="M103" s="205"/>
      <c r="N103" s="208"/>
      <c r="O103" s="208"/>
      <c r="P103" s="208"/>
      <c r="Q103" s="208"/>
      <c r="R103" s="208"/>
      <c r="S103" s="205"/>
      <c r="U103" s="205"/>
      <c r="V103" s="205"/>
      <c r="W103" s="205"/>
      <c r="X103" s="205"/>
      <c r="Y103" s="190"/>
    </row>
    <row r="104" spans="1:25" ht="14.25">
      <c r="A104" s="202"/>
      <c r="B104" s="203"/>
      <c r="C104" s="204"/>
      <c r="D104" s="205"/>
      <c r="E104" s="205"/>
      <c r="F104" s="202"/>
      <c r="G104" s="206"/>
      <c r="H104" s="202"/>
      <c r="I104" s="207"/>
      <c r="J104" s="205"/>
      <c r="K104" s="205"/>
      <c r="L104" s="205"/>
      <c r="M104" s="205"/>
      <c r="N104" s="208"/>
      <c r="O104" s="208"/>
      <c r="P104" s="208"/>
      <c r="Q104" s="208"/>
      <c r="R104" s="208"/>
      <c r="S104" s="205"/>
      <c r="U104" s="205"/>
      <c r="V104" s="205"/>
      <c r="W104" s="205"/>
      <c r="X104" s="205"/>
      <c r="Y104" s="190"/>
    </row>
    <row r="105" spans="1:25" ht="14.25">
      <c r="A105" s="202"/>
      <c r="B105" s="203"/>
      <c r="C105" s="204"/>
      <c r="D105" s="205"/>
      <c r="E105" s="205"/>
      <c r="F105" s="202"/>
      <c r="G105" s="206"/>
      <c r="H105" s="202"/>
      <c r="I105" s="207"/>
      <c r="J105" s="205"/>
      <c r="K105" s="205"/>
      <c r="L105" s="205"/>
      <c r="M105" s="205"/>
      <c r="N105" s="208"/>
      <c r="O105" s="208"/>
      <c r="P105" s="208"/>
      <c r="Q105" s="208"/>
      <c r="R105" s="208"/>
      <c r="S105" s="205"/>
      <c r="U105" s="205"/>
      <c r="V105" s="205"/>
      <c r="W105" s="205"/>
      <c r="X105" s="205"/>
      <c r="Y105" s="190"/>
    </row>
    <row r="106" spans="1:25" ht="14.25">
      <c r="A106" s="202"/>
      <c r="B106" s="203"/>
      <c r="C106" s="204"/>
      <c r="D106" s="205"/>
      <c r="E106" s="205"/>
      <c r="F106" s="202"/>
      <c r="G106" s="206"/>
      <c r="H106" s="202"/>
      <c r="I106" s="207"/>
      <c r="J106" s="205"/>
      <c r="K106" s="205"/>
      <c r="L106" s="205"/>
      <c r="M106" s="205"/>
      <c r="N106" s="208"/>
      <c r="O106" s="208"/>
      <c r="P106" s="208"/>
      <c r="Q106" s="208"/>
      <c r="R106" s="208"/>
      <c r="S106" s="205"/>
      <c r="U106" s="205"/>
      <c r="V106" s="205"/>
      <c r="W106" s="205"/>
      <c r="X106" s="205"/>
      <c r="Y106" s="190"/>
    </row>
    <row r="107" spans="1:25" ht="14.25">
      <c r="A107" s="202"/>
      <c r="B107" s="203"/>
      <c r="C107" s="204"/>
      <c r="D107" s="205"/>
      <c r="E107" s="205"/>
      <c r="F107" s="202"/>
      <c r="G107" s="206"/>
      <c r="H107" s="202"/>
      <c r="I107" s="207"/>
      <c r="J107" s="205"/>
      <c r="K107" s="205"/>
      <c r="L107" s="205"/>
      <c r="M107" s="205"/>
      <c r="N107" s="208"/>
      <c r="O107" s="208"/>
      <c r="P107" s="208"/>
      <c r="Q107" s="208"/>
      <c r="R107" s="208"/>
      <c r="S107" s="205"/>
      <c r="U107" s="205"/>
      <c r="V107" s="205"/>
      <c r="W107" s="205"/>
      <c r="X107" s="205"/>
      <c r="Y107" s="190"/>
    </row>
    <row r="108" spans="1:25" ht="14.25">
      <c r="A108" s="202"/>
      <c r="B108" s="203"/>
      <c r="C108" s="204"/>
      <c r="D108" s="205"/>
      <c r="E108" s="205"/>
      <c r="F108" s="202"/>
      <c r="G108" s="206"/>
      <c r="H108" s="202"/>
      <c r="I108" s="207"/>
      <c r="J108" s="205"/>
      <c r="K108" s="205"/>
      <c r="L108" s="205"/>
      <c r="M108" s="205"/>
      <c r="N108" s="208"/>
      <c r="O108" s="208"/>
      <c r="P108" s="208"/>
      <c r="Q108" s="208"/>
      <c r="R108" s="208"/>
      <c r="S108" s="205"/>
      <c r="U108" s="205"/>
      <c r="V108" s="205"/>
      <c r="W108" s="205"/>
      <c r="X108" s="205"/>
      <c r="Y108" s="190"/>
    </row>
    <row r="109" spans="1:25" ht="14.25">
      <c r="A109" s="202"/>
      <c r="B109" s="203"/>
      <c r="C109" s="204"/>
      <c r="D109" s="205"/>
      <c r="E109" s="205"/>
      <c r="F109" s="202"/>
      <c r="G109" s="206"/>
      <c r="H109" s="202"/>
      <c r="I109" s="207"/>
      <c r="J109" s="205"/>
      <c r="K109" s="205"/>
      <c r="L109" s="205"/>
      <c r="M109" s="205"/>
      <c r="N109" s="208"/>
      <c r="O109" s="208"/>
      <c r="P109" s="208"/>
      <c r="Q109" s="208"/>
      <c r="R109" s="208"/>
      <c r="S109" s="205"/>
      <c r="U109" s="205"/>
      <c r="V109" s="205"/>
      <c r="W109" s="205"/>
      <c r="X109" s="205"/>
      <c r="Y109" s="190"/>
    </row>
    <row r="110" spans="1:25" ht="14.25">
      <c r="A110" s="202"/>
      <c r="B110" s="203"/>
      <c r="C110" s="204"/>
      <c r="D110" s="205"/>
      <c r="E110" s="205"/>
      <c r="F110" s="202"/>
      <c r="G110" s="206"/>
      <c r="H110" s="202"/>
      <c r="I110" s="207"/>
      <c r="J110" s="205"/>
      <c r="K110" s="205"/>
      <c r="L110" s="205"/>
      <c r="M110" s="205"/>
      <c r="N110" s="208"/>
      <c r="O110" s="208"/>
      <c r="P110" s="208"/>
      <c r="Q110" s="208"/>
      <c r="R110" s="208"/>
      <c r="S110" s="205"/>
      <c r="U110" s="205"/>
      <c r="V110" s="205"/>
      <c r="W110" s="205"/>
      <c r="X110" s="205"/>
      <c r="Y110" s="190"/>
    </row>
    <row r="111" spans="1:25" ht="14.25">
      <c r="A111" s="202"/>
      <c r="B111" s="203"/>
      <c r="C111" s="204"/>
      <c r="D111" s="205"/>
      <c r="E111" s="205"/>
      <c r="F111" s="202"/>
      <c r="G111" s="206"/>
      <c r="H111" s="202"/>
      <c r="I111" s="207"/>
      <c r="J111" s="205"/>
      <c r="K111" s="205"/>
      <c r="L111" s="205"/>
      <c r="M111" s="205"/>
      <c r="N111" s="208"/>
      <c r="O111" s="208"/>
      <c r="P111" s="208"/>
      <c r="Q111" s="208"/>
      <c r="R111" s="208"/>
      <c r="S111" s="205"/>
      <c r="U111" s="205"/>
      <c r="V111" s="205"/>
      <c r="W111" s="205"/>
      <c r="X111" s="205"/>
      <c r="Y111" s="190"/>
    </row>
    <row r="112" spans="1:25" ht="14.25">
      <c r="A112" s="202"/>
      <c r="B112" s="203"/>
      <c r="C112" s="204"/>
      <c r="D112" s="205"/>
      <c r="E112" s="205"/>
      <c r="F112" s="202"/>
      <c r="G112" s="206"/>
      <c r="H112" s="202"/>
      <c r="I112" s="207"/>
      <c r="J112" s="205"/>
      <c r="K112" s="205"/>
      <c r="L112" s="205"/>
      <c r="M112" s="205"/>
      <c r="N112" s="208"/>
      <c r="O112" s="208"/>
      <c r="P112" s="208"/>
      <c r="Q112" s="208"/>
      <c r="R112" s="208"/>
      <c r="S112" s="205"/>
      <c r="U112" s="205"/>
      <c r="V112" s="205"/>
      <c r="W112" s="205"/>
      <c r="X112" s="205"/>
      <c r="Y112" s="190"/>
    </row>
    <row r="113" spans="1:25" ht="14.25">
      <c r="A113" s="202"/>
      <c r="B113" s="203"/>
      <c r="C113" s="204"/>
      <c r="D113" s="205"/>
      <c r="E113" s="205"/>
      <c r="F113" s="202"/>
      <c r="G113" s="206"/>
      <c r="H113" s="202"/>
      <c r="I113" s="207"/>
      <c r="J113" s="205"/>
      <c r="K113" s="205"/>
      <c r="L113" s="205"/>
      <c r="M113" s="205"/>
      <c r="N113" s="208"/>
      <c r="O113" s="208"/>
      <c r="P113" s="208"/>
      <c r="Q113" s="208"/>
      <c r="R113" s="208"/>
      <c r="S113" s="205"/>
      <c r="U113" s="205"/>
      <c r="V113" s="205"/>
      <c r="W113" s="205"/>
      <c r="X113" s="205"/>
      <c r="Y113" s="190"/>
    </row>
    <row r="114" spans="1:25" ht="14.25">
      <c r="A114" s="202"/>
      <c r="B114" s="203"/>
      <c r="C114" s="204"/>
      <c r="D114" s="205"/>
      <c r="E114" s="205"/>
      <c r="F114" s="202"/>
      <c r="G114" s="206"/>
      <c r="H114" s="202"/>
      <c r="I114" s="207"/>
      <c r="J114" s="205"/>
      <c r="K114" s="205"/>
      <c r="L114" s="205"/>
      <c r="M114" s="205"/>
      <c r="N114" s="208"/>
      <c r="O114" s="208"/>
      <c r="P114" s="208"/>
      <c r="Q114" s="208"/>
      <c r="R114" s="208"/>
      <c r="S114" s="205"/>
      <c r="U114" s="205"/>
      <c r="V114" s="205"/>
      <c r="W114" s="205"/>
      <c r="X114" s="205"/>
      <c r="Y114" s="190"/>
    </row>
    <row r="115" spans="1:25" ht="14.25">
      <c r="A115" s="202"/>
      <c r="B115" s="203"/>
      <c r="C115" s="204"/>
      <c r="D115" s="205"/>
      <c r="E115" s="205"/>
      <c r="F115" s="202"/>
      <c r="G115" s="206"/>
      <c r="H115" s="202"/>
      <c r="I115" s="207"/>
      <c r="J115" s="205"/>
      <c r="K115" s="205"/>
      <c r="L115" s="205"/>
      <c r="M115" s="205"/>
      <c r="N115" s="208"/>
      <c r="O115" s="208"/>
      <c r="P115" s="208"/>
      <c r="Q115" s="208"/>
      <c r="R115" s="208"/>
      <c r="S115" s="205"/>
      <c r="U115" s="205"/>
      <c r="V115" s="205"/>
      <c r="W115" s="205"/>
      <c r="X115" s="205"/>
      <c r="Y115" s="190"/>
    </row>
    <row r="116" spans="1:25" ht="14.25">
      <c r="A116" s="202"/>
      <c r="B116" s="203"/>
      <c r="C116" s="204"/>
      <c r="D116" s="205"/>
      <c r="E116" s="205"/>
      <c r="F116" s="202"/>
      <c r="G116" s="206"/>
      <c r="H116" s="202"/>
      <c r="I116" s="207"/>
      <c r="J116" s="205"/>
      <c r="K116" s="205"/>
      <c r="L116" s="205"/>
      <c r="M116" s="205"/>
      <c r="N116" s="208"/>
      <c r="O116" s="208"/>
      <c r="P116" s="208"/>
      <c r="Q116" s="208"/>
      <c r="R116" s="208"/>
      <c r="S116" s="205"/>
      <c r="U116" s="205"/>
      <c r="V116" s="205"/>
      <c r="W116" s="205"/>
      <c r="X116" s="205"/>
      <c r="Y116" s="190"/>
    </row>
    <row r="117" spans="1:25" ht="14.25">
      <c r="A117" s="202"/>
      <c r="B117" s="203"/>
      <c r="C117" s="204"/>
      <c r="D117" s="205"/>
      <c r="E117" s="205"/>
      <c r="F117" s="202"/>
      <c r="G117" s="206"/>
      <c r="H117" s="202"/>
      <c r="I117" s="207"/>
      <c r="J117" s="205"/>
      <c r="K117" s="205"/>
      <c r="L117" s="205"/>
      <c r="M117" s="205"/>
      <c r="N117" s="208"/>
      <c r="O117" s="208"/>
      <c r="P117" s="208"/>
      <c r="Q117" s="208"/>
      <c r="R117" s="208"/>
      <c r="S117" s="205"/>
      <c r="U117" s="205"/>
      <c r="V117" s="205"/>
      <c r="W117" s="205"/>
      <c r="X117" s="205"/>
      <c r="Y117" s="190"/>
    </row>
    <row r="118" spans="1:25" ht="14.25">
      <c r="A118" s="202"/>
      <c r="B118" s="203"/>
      <c r="C118" s="204"/>
      <c r="D118" s="205"/>
      <c r="E118" s="205"/>
      <c r="F118" s="202"/>
      <c r="G118" s="206"/>
      <c r="H118" s="202"/>
      <c r="I118" s="207"/>
      <c r="J118" s="205"/>
      <c r="K118" s="205"/>
      <c r="L118" s="205"/>
      <c r="M118" s="205"/>
      <c r="N118" s="208"/>
      <c r="O118" s="208"/>
      <c r="P118" s="208"/>
      <c r="Q118" s="208"/>
      <c r="R118" s="208"/>
      <c r="S118" s="205"/>
      <c r="U118" s="205"/>
      <c r="V118" s="205"/>
      <c r="W118" s="205"/>
      <c r="X118" s="205"/>
      <c r="Y118" s="190"/>
    </row>
    <row r="119" spans="1:25" ht="14.25">
      <c r="A119" s="202"/>
      <c r="B119" s="203"/>
      <c r="C119" s="204"/>
      <c r="D119" s="205"/>
      <c r="E119" s="205"/>
      <c r="F119" s="202"/>
      <c r="G119" s="206"/>
      <c r="H119" s="202"/>
      <c r="I119" s="207"/>
      <c r="J119" s="205"/>
      <c r="K119" s="205"/>
      <c r="L119" s="205"/>
      <c r="M119" s="205"/>
      <c r="N119" s="208"/>
      <c r="O119" s="208"/>
      <c r="P119" s="208"/>
      <c r="Q119" s="208"/>
      <c r="R119" s="208"/>
      <c r="S119" s="205"/>
      <c r="U119" s="205"/>
      <c r="V119" s="205"/>
      <c r="W119" s="205"/>
      <c r="X119" s="205"/>
      <c r="Y119" s="190"/>
    </row>
    <row r="120" spans="1:25" ht="14.25">
      <c r="A120" s="202"/>
      <c r="B120" s="203"/>
      <c r="C120" s="204"/>
      <c r="D120" s="205"/>
      <c r="E120" s="205"/>
      <c r="F120" s="202"/>
      <c r="G120" s="206"/>
      <c r="H120" s="202"/>
      <c r="I120" s="207"/>
      <c r="J120" s="205"/>
      <c r="K120" s="205"/>
      <c r="L120" s="205"/>
      <c r="M120" s="205"/>
      <c r="N120" s="208"/>
      <c r="O120" s="208"/>
      <c r="P120" s="208"/>
      <c r="Q120" s="208"/>
      <c r="R120" s="208"/>
      <c r="S120" s="205"/>
      <c r="U120" s="205"/>
      <c r="V120" s="205"/>
      <c r="W120" s="205"/>
      <c r="X120" s="205"/>
      <c r="Y120" s="190"/>
    </row>
    <row r="121" spans="1:25" ht="14.25">
      <c r="A121" s="202"/>
      <c r="B121" s="203"/>
      <c r="C121" s="204"/>
      <c r="D121" s="205"/>
      <c r="E121" s="205"/>
      <c r="F121" s="202"/>
      <c r="G121" s="206"/>
      <c r="H121" s="202"/>
      <c r="I121" s="207"/>
      <c r="J121" s="205"/>
      <c r="K121" s="205"/>
      <c r="L121" s="205"/>
      <c r="M121" s="205"/>
      <c r="N121" s="208"/>
      <c r="O121" s="208"/>
      <c r="P121" s="208"/>
      <c r="Q121" s="208"/>
      <c r="R121" s="208"/>
      <c r="S121" s="205"/>
      <c r="U121" s="205"/>
      <c r="V121" s="205"/>
      <c r="W121" s="205"/>
      <c r="X121" s="205"/>
      <c r="Y121" s="190"/>
    </row>
  </sheetData>
  <mergeCells count="13">
    <mergeCell ref="A1:X1"/>
    <mergeCell ref="A2:A3"/>
    <mergeCell ref="B2:B3"/>
    <mergeCell ref="C2:C3"/>
    <mergeCell ref="D2:H2"/>
    <mergeCell ref="I2:M2"/>
    <mergeCell ref="N2:Q2"/>
    <mergeCell ref="R2:R3"/>
    <mergeCell ref="S2:S3"/>
    <mergeCell ref="U2:X2"/>
    <mergeCell ref="A4:A7"/>
    <mergeCell ref="A8:A12"/>
    <mergeCell ref="T2:T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3">
      <selection activeCell="B4" sqref="B4:B13"/>
    </sheetView>
  </sheetViews>
  <sheetFormatPr defaultColWidth="9.00390625" defaultRowHeight="14.25"/>
  <cols>
    <col min="1" max="1" width="9.00390625" style="15" customWidth="1"/>
    <col min="2" max="2" width="11.625" style="15" customWidth="1"/>
    <col min="3" max="3" width="8.25390625" style="15" customWidth="1"/>
    <col min="4" max="4" width="12.75390625" style="15" customWidth="1"/>
    <col min="5" max="16384" width="9.00390625" style="15" customWidth="1"/>
  </cols>
  <sheetData>
    <row r="1" spans="4:12" ht="29.25" customHeight="1">
      <c r="D1" s="337" t="s">
        <v>184</v>
      </c>
      <c r="E1" s="337"/>
      <c r="F1" s="337"/>
      <c r="G1" s="337"/>
      <c r="H1" s="337"/>
      <c r="I1" s="337"/>
      <c r="J1" s="337"/>
      <c r="K1" s="337"/>
      <c r="L1" s="337"/>
    </row>
    <row r="2" spans="1:12" s="1" customFormat="1" ht="21" customHeight="1">
      <c r="A2" s="130" t="s">
        <v>181</v>
      </c>
      <c r="B2" s="130" t="s">
        <v>75</v>
      </c>
      <c r="C2" s="130" t="s">
        <v>182</v>
      </c>
      <c r="D2" s="130" t="s">
        <v>0</v>
      </c>
      <c r="E2" s="159" t="s">
        <v>13</v>
      </c>
      <c r="F2" s="161" t="s">
        <v>14</v>
      </c>
      <c r="G2" s="159" t="s">
        <v>15</v>
      </c>
      <c r="H2" s="160"/>
      <c r="I2" s="160"/>
      <c r="J2" s="159" t="s">
        <v>16</v>
      </c>
      <c r="K2" s="159" t="s">
        <v>17</v>
      </c>
      <c r="L2" s="159" t="s">
        <v>18</v>
      </c>
    </row>
    <row r="3" spans="1:12" s="4" customFormat="1" ht="22.5" customHeight="1">
      <c r="A3" s="108"/>
      <c r="B3" s="108"/>
      <c r="C3" s="108"/>
      <c r="D3" s="108"/>
      <c r="E3" s="160"/>
      <c r="F3" s="162"/>
      <c r="G3" s="17" t="s">
        <v>19</v>
      </c>
      <c r="H3" s="17" t="s">
        <v>20</v>
      </c>
      <c r="I3" s="17" t="s">
        <v>21</v>
      </c>
      <c r="J3" s="160"/>
      <c r="K3" s="160"/>
      <c r="L3" s="160"/>
    </row>
    <row r="4" spans="1:12" s="9" customFormat="1" ht="19.5" customHeight="1">
      <c r="A4" s="310" t="s">
        <v>178</v>
      </c>
      <c r="B4" s="340" t="s">
        <v>121</v>
      </c>
      <c r="C4" s="340" t="s">
        <v>11</v>
      </c>
      <c r="D4" s="10" t="s">
        <v>1</v>
      </c>
      <c r="E4" s="5">
        <v>40.14</v>
      </c>
      <c r="F4" s="7">
        <v>767</v>
      </c>
      <c r="G4" s="5">
        <v>8.95</v>
      </c>
      <c r="H4" s="5">
        <v>9.57</v>
      </c>
      <c r="I4" s="5">
        <v>9.55</v>
      </c>
      <c r="J4" s="5">
        <v>467.83</v>
      </c>
      <c r="K4" s="6">
        <v>5.01</v>
      </c>
      <c r="L4" s="8">
        <v>4</v>
      </c>
    </row>
    <row r="5" spans="1:12" s="9" customFormat="1" ht="19.5" customHeight="1">
      <c r="A5" s="339"/>
      <c r="B5" s="340"/>
      <c r="C5" s="340"/>
      <c r="D5" s="10" t="s">
        <v>2</v>
      </c>
      <c r="E5" s="5">
        <v>37.4</v>
      </c>
      <c r="F5" s="7">
        <v>787</v>
      </c>
      <c r="G5" s="5">
        <v>8.8</v>
      </c>
      <c r="H5" s="5">
        <v>8.3</v>
      </c>
      <c r="I5" s="5">
        <v>8.6</v>
      </c>
      <c r="J5" s="5">
        <v>428.3</v>
      </c>
      <c r="K5" s="6">
        <v>16.8</v>
      </c>
      <c r="L5" s="8">
        <v>3</v>
      </c>
    </row>
    <row r="6" spans="1:12" s="9" customFormat="1" ht="19.5" customHeight="1">
      <c r="A6" s="339"/>
      <c r="B6" s="340"/>
      <c r="C6" s="340"/>
      <c r="D6" s="10" t="s">
        <v>3</v>
      </c>
      <c r="E6" s="5">
        <v>27.3</v>
      </c>
      <c r="F6" s="5">
        <v>757</v>
      </c>
      <c r="G6" s="5">
        <v>6.34</v>
      </c>
      <c r="H6" s="5">
        <v>7.81</v>
      </c>
      <c r="I6" s="5">
        <v>7.9</v>
      </c>
      <c r="J6" s="5">
        <v>367.38</v>
      </c>
      <c r="K6" s="5">
        <v>6.64</v>
      </c>
      <c r="L6" s="5">
        <v>4</v>
      </c>
    </row>
    <row r="7" spans="1:12" s="9" customFormat="1" ht="19.5" customHeight="1">
      <c r="A7" s="339"/>
      <c r="B7" s="340"/>
      <c r="C7" s="340"/>
      <c r="D7" s="10" t="s">
        <v>4</v>
      </c>
      <c r="E7" s="5">
        <v>40.5</v>
      </c>
      <c r="F7" s="7"/>
      <c r="G7" s="5">
        <v>8.85</v>
      </c>
      <c r="H7" s="5">
        <v>8.69</v>
      </c>
      <c r="I7" s="5">
        <v>8.2</v>
      </c>
      <c r="J7" s="5">
        <v>429</v>
      </c>
      <c r="K7" s="6">
        <v>3.3</v>
      </c>
      <c r="L7" s="8">
        <v>2</v>
      </c>
    </row>
    <row r="8" spans="1:12" s="9" customFormat="1" ht="19.5" customHeight="1">
      <c r="A8" s="339"/>
      <c r="B8" s="340"/>
      <c r="C8" s="340"/>
      <c r="D8" s="10" t="s">
        <v>5</v>
      </c>
      <c r="E8" s="8">
        <v>39.3</v>
      </c>
      <c r="F8" s="19">
        <v>807</v>
      </c>
      <c r="G8" s="6">
        <v>10.45</v>
      </c>
      <c r="H8" s="6">
        <v>10.29</v>
      </c>
      <c r="I8" s="6">
        <v>10.51</v>
      </c>
      <c r="J8" s="6">
        <v>521</v>
      </c>
      <c r="K8" s="6">
        <v>6.1</v>
      </c>
      <c r="L8" s="8">
        <v>2</v>
      </c>
    </row>
    <row r="9" spans="1:12" s="9" customFormat="1" ht="19.5" customHeight="1">
      <c r="A9" s="339"/>
      <c r="B9" s="340"/>
      <c r="C9" s="340"/>
      <c r="D9" s="10" t="s">
        <v>6</v>
      </c>
      <c r="E9" s="5">
        <v>33.8</v>
      </c>
      <c r="F9" s="14">
        <v>710</v>
      </c>
      <c r="G9" s="5">
        <v>7.35</v>
      </c>
      <c r="H9" s="5">
        <v>8.15</v>
      </c>
      <c r="I9" s="5">
        <v>7.97</v>
      </c>
      <c r="J9" s="6">
        <v>391.1</v>
      </c>
      <c r="K9" s="6">
        <v>10.57</v>
      </c>
      <c r="L9" s="8">
        <v>3</v>
      </c>
    </row>
    <row r="10" spans="1:12" s="9" customFormat="1" ht="19.5" customHeight="1">
      <c r="A10" s="339"/>
      <c r="B10" s="340"/>
      <c r="C10" s="340"/>
      <c r="D10" s="10" t="s">
        <v>7</v>
      </c>
      <c r="E10" s="5">
        <v>41.38</v>
      </c>
      <c r="F10" s="6"/>
      <c r="G10" s="5">
        <v>10.25</v>
      </c>
      <c r="H10" s="5">
        <v>9.7</v>
      </c>
      <c r="I10" s="5">
        <v>9.95</v>
      </c>
      <c r="J10" s="6">
        <v>498.33</v>
      </c>
      <c r="K10" s="6">
        <v>9.77</v>
      </c>
      <c r="L10" s="8">
        <v>3</v>
      </c>
    </row>
    <row r="11" spans="1:12" s="9" customFormat="1" ht="19.5" customHeight="1">
      <c r="A11" s="339"/>
      <c r="B11" s="340"/>
      <c r="C11" s="340"/>
      <c r="D11" s="10" t="s">
        <v>8</v>
      </c>
      <c r="E11" s="5">
        <v>40.3</v>
      </c>
      <c r="F11" s="8">
        <v>805</v>
      </c>
      <c r="G11" s="6">
        <v>8.86</v>
      </c>
      <c r="H11" s="6">
        <v>8.45</v>
      </c>
      <c r="I11" s="6">
        <v>9.1</v>
      </c>
      <c r="J11" s="6">
        <v>440</v>
      </c>
      <c r="K11" s="6">
        <v>10.27</v>
      </c>
      <c r="L11" s="8">
        <v>2</v>
      </c>
    </row>
    <row r="12" spans="1:12" s="9" customFormat="1" ht="19.5" customHeight="1">
      <c r="A12" s="339"/>
      <c r="B12" s="340"/>
      <c r="C12" s="340"/>
      <c r="D12" s="10" t="s">
        <v>9</v>
      </c>
      <c r="E12" s="5">
        <v>38.7</v>
      </c>
      <c r="F12" s="8"/>
      <c r="G12" s="6">
        <v>6.98</v>
      </c>
      <c r="H12" s="6">
        <v>7.18</v>
      </c>
      <c r="I12" s="6">
        <v>7.05</v>
      </c>
      <c r="J12" s="6">
        <v>353.5</v>
      </c>
      <c r="K12" s="6">
        <v>8.38</v>
      </c>
      <c r="L12" s="8">
        <v>2</v>
      </c>
    </row>
    <row r="13" spans="1:12" s="11" customFormat="1" ht="19.5" customHeight="1">
      <c r="A13" s="339"/>
      <c r="B13" s="340"/>
      <c r="C13" s="340"/>
      <c r="D13" s="12" t="s">
        <v>10</v>
      </c>
      <c r="E13" s="13">
        <f>AVERAGE(E4:E12)</f>
        <v>37.64666666666667</v>
      </c>
      <c r="F13" s="13">
        <f>AVERAGE(F4:F12)</f>
        <v>772.1666666666666</v>
      </c>
      <c r="G13" s="6"/>
      <c r="H13" s="6"/>
      <c r="I13" s="6"/>
      <c r="J13" s="13">
        <f>AVERAGE(J4:J12)</f>
        <v>432.9377777777778</v>
      </c>
      <c r="K13" s="13">
        <v>8.36</v>
      </c>
      <c r="L13" s="18">
        <v>1</v>
      </c>
    </row>
    <row r="14" spans="1:12" s="9" customFormat="1" ht="12" customHeight="1">
      <c r="A14" s="339"/>
      <c r="B14" s="340" t="s">
        <v>94</v>
      </c>
      <c r="C14" s="339" t="s">
        <v>93</v>
      </c>
      <c r="D14" s="10" t="s">
        <v>84</v>
      </c>
      <c r="E14" s="5">
        <v>37.17</v>
      </c>
      <c r="F14" s="8">
        <v>745</v>
      </c>
      <c r="G14" s="8">
        <v>8.29</v>
      </c>
      <c r="H14" s="8">
        <v>9.32</v>
      </c>
      <c r="I14" s="8">
        <v>8.4</v>
      </c>
      <c r="J14" s="8">
        <v>433.5</v>
      </c>
      <c r="K14" s="8">
        <v>16.69</v>
      </c>
      <c r="L14" s="8">
        <v>3</v>
      </c>
    </row>
    <row r="15" spans="1:12" s="9" customFormat="1" ht="12" customHeight="1">
      <c r="A15" s="339"/>
      <c r="B15" s="340"/>
      <c r="C15" s="339"/>
      <c r="D15" s="10" t="s">
        <v>85</v>
      </c>
      <c r="E15" s="5">
        <v>42</v>
      </c>
      <c r="F15" s="8">
        <v>826</v>
      </c>
      <c r="G15" s="6">
        <v>8.62</v>
      </c>
      <c r="H15" s="6">
        <v>7.93</v>
      </c>
      <c r="I15" s="6">
        <v>8.18</v>
      </c>
      <c r="J15" s="6">
        <v>412.2</v>
      </c>
      <c r="K15" s="6">
        <v>4.7</v>
      </c>
      <c r="L15" s="8">
        <v>4</v>
      </c>
    </row>
    <row r="16" spans="1:12" s="9" customFormat="1" ht="12" customHeight="1">
      <c r="A16" s="339"/>
      <c r="B16" s="340"/>
      <c r="C16" s="339"/>
      <c r="D16" s="10" t="s">
        <v>86</v>
      </c>
      <c r="E16" s="5">
        <v>36.7</v>
      </c>
      <c r="F16" s="8">
        <v>782</v>
      </c>
      <c r="G16" s="6">
        <v>11.92</v>
      </c>
      <c r="H16" s="6">
        <v>11.7</v>
      </c>
      <c r="I16" s="6">
        <v>11.18</v>
      </c>
      <c r="J16" s="6">
        <v>580.02</v>
      </c>
      <c r="K16" s="6">
        <v>13.72</v>
      </c>
      <c r="L16" s="8">
        <v>1</v>
      </c>
    </row>
    <row r="17" spans="1:12" s="9" customFormat="1" ht="12" customHeight="1">
      <c r="A17" s="339"/>
      <c r="B17" s="340"/>
      <c r="C17" s="339"/>
      <c r="D17" s="10" t="s">
        <v>87</v>
      </c>
      <c r="E17" s="5">
        <v>43.4</v>
      </c>
      <c r="F17" s="8"/>
      <c r="G17" s="6">
        <v>9.54</v>
      </c>
      <c r="H17" s="6">
        <v>9.72</v>
      </c>
      <c r="I17" s="6">
        <v>9.68</v>
      </c>
      <c r="J17" s="6">
        <v>482.3</v>
      </c>
      <c r="K17" s="6">
        <v>7.6</v>
      </c>
      <c r="L17" s="8">
        <v>3</v>
      </c>
    </row>
    <row r="18" spans="1:12" s="9" customFormat="1" ht="12" customHeight="1">
      <c r="A18" s="339"/>
      <c r="B18" s="340"/>
      <c r="C18" s="339"/>
      <c r="D18" s="10" t="s">
        <v>88</v>
      </c>
      <c r="E18" s="5"/>
      <c r="F18" s="8"/>
      <c r="G18" s="5"/>
      <c r="H18" s="5"/>
      <c r="I18" s="5"/>
      <c r="J18" s="5"/>
      <c r="K18" s="6"/>
      <c r="L18" s="8"/>
    </row>
    <row r="19" spans="1:12" s="9" customFormat="1" ht="12" customHeight="1">
      <c r="A19" s="339"/>
      <c r="B19" s="340"/>
      <c r="C19" s="339"/>
      <c r="D19" s="10" t="s">
        <v>89</v>
      </c>
      <c r="E19" s="5">
        <v>36.7</v>
      </c>
      <c r="F19" s="8">
        <v>761</v>
      </c>
      <c r="G19" s="6">
        <v>8.63</v>
      </c>
      <c r="H19" s="6">
        <v>8.67</v>
      </c>
      <c r="I19" s="6">
        <v>8.46</v>
      </c>
      <c r="J19" s="6">
        <v>429.5</v>
      </c>
      <c r="K19" s="6">
        <v>12.73</v>
      </c>
      <c r="L19" s="8">
        <v>1</v>
      </c>
    </row>
    <row r="20" spans="1:12" s="9" customFormat="1" ht="12" customHeight="1">
      <c r="A20" s="339"/>
      <c r="B20" s="340"/>
      <c r="C20" s="339"/>
      <c r="D20" s="10" t="s">
        <v>90</v>
      </c>
      <c r="E20" s="5">
        <v>46.9</v>
      </c>
      <c r="F20" s="8"/>
      <c r="G20" s="6">
        <v>9.8</v>
      </c>
      <c r="H20" s="6">
        <v>9.9</v>
      </c>
      <c r="I20" s="6">
        <v>10</v>
      </c>
      <c r="J20" s="6">
        <v>495</v>
      </c>
      <c r="K20" s="6">
        <v>3.66</v>
      </c>
      <c r="L20" s="8">
        <v>6</v>
      </c>
    </row>
    <row r="21" spans="1:12" s="9" customFormat="1" ht="12" customHeight="1">
      <c r="A21" s="339"/>
      <c r="B21" s="340"/>
      <c r="C21" s="339"/>
      <c r="D21" s="10" t="s">
        <v>91</v>
      </c>
      <c r="E21" s="5">
        <v>38.87</v>
      </c>
      <c r="F21" s="8">
        <v>754</v>
      </c>
      <c r="G21" s="6">
        <v>9.52</v>
      </c>
      <c r="H21" s="6">
        <v>9.24</v>
      </c>
      <c r="I21" s="6">
        <v>9.84</v>
      </c>
      <c r="J21" s="6">
        <v>476.7</v>
      </c>
      <c r="K21" s="6">
        <v>6.57</v>
      </c>
      <c r="L21" s="8">
        <v>1</v>
      </c>
    </row>
    <row r="22" spans="1:12" s="9" customFormat="1" ht="12.75">
      <c r="A22" s="339"/>
      <c r="B22" s="340"/>
      <c r="C22" s="339"/>
      <c r="D22" s="10" t="s">
        <v>92</v>
      </c>
      <c r="E22" s="5">
        <v>39.1</v>
      </c>
      <c r="F22" s="6">
        <v>781</v>
      </c>
      <c r="G22" s="6">
        <v>9.65</v>
      </c>
      <c r="H22" s="6">
        <v>9.46</v>
      </c>
      <c r="I22" s="6">
        <v>9.41</v>
      </c>
      <c r="J22" s="6">
        <v>475.3</v>
      </c>
      <c r="K22" s="6">
        <v>3.71</v>
      </c>
      <c r="L22" s="8">
        <v>6</v>
      </c>
    </row>
    <row r="23" spans="1:12" s="9" customFormat="1" ht="12.75">
      <c r="A23" s="339"/>
      <c r="B23" s="340"/>
      <c r="C23" s="339"/>
      <c r="D23" s="12" t="s">
        <v>63</v>
      </c>
      <c r="E23" s="13">
        <f aca="true" t="shared" si="0" ref="E23:J23">AVERAGE(E14:E22)</f>
        <v>40.105000000000004</v>
      </c>
      <c r="F23" s="13">
        <f t="shared" si="0"/>
        <v>774.8333333333334</v>
      </c>
      <c r="G23" s="13">
        <f t="shared" si="0"/>
        <v>9.49625</v>
      </c>
      <c r="H23" s="13">
        <f t="shared" si="0"/>
        <v>9.4925</v>
      </c>
      <c r="I23" s="13">
        <f t="shared" si="0"/>
        <v>9.393749999999999</v>
      </c>
      <c r="J23" s="13">
        <f t="shared" si="0"/>
        <v>473.065</v>
      </c>
      <c r="K23" s="13">
        <v>8.61</v>
      </c>
      <c r="L23" s="18">
        <v>1</v>
      </c>
    </row>
    <row r="24" spans="1:12" s="9" customFormat="1" ht="12.75">
      <c r="A24" s="339"/>
      <c r="B24" s="340" t="s">
        <v>133</v>
      </c>
      <c r="C24" s="338" t="s">
        <v>132</v>
      </c>
      <c r="D24" s="100" t="s">
        <v>122</v>
      </c>
      <c r="E24" s="56">
        <v>43.12</v>
      </c>
      <c r="F24" s="56"/>
      <c r="G24" s="56">
        <v>124.56</v>
      </c>
      <c r="H24" s="56">
        <v>125.4</v>
      </c>
      <c r="I24" s="56">
        <v>124.95</v>
      </c>
      <c r="J24" s="56">
        <v>410.04</v>
      </c>
      <c r="K24" s="56">
        <v>8.14</v>
      </c>
      <c r="L24" s="56">
        <v>1</v>
      </c>
    </row>
    <row r="25" spans="1:12" s="9" customFormat="1" ht="12.75">
      <c r="A25" s="339"/>
      <c r="B25" s="340"/>
      <c r="C25" s="338"/>
      <c r="D25" s="100" t="s">
        <v>123</v>
      </c>
      <c r="E25" s="56">
        <v>43.2</v>
      </c>
      <c r="F25" s="56">
        <v>831</v>
      </c>
      <c r="G25" s="56">
        <v>130.7</v>
      </c>
      <c r="H25" s="56">
        <v>131.8</v>
      </c>
      <c r="I25" s="56">
        <v>131.25</v>
      </c>
      <c r="J25" s="56">
        <v>437.5</v>
      </c>
      <c r="K25" s="56">
        <v>7.71</v>
      </c>
      <c r="L25" s="56">
        <v>1</v>
      </c>
    </row>
    <row r="26" spans="1:12" s="9" customFormat="1" ht="12.75">
      <c r="A26" s="339"/>
      <c r="B26" s="340"/>
      <c r="C26" s="338"/>
      <c r="D26" s="100" t="s">
        <v>124</v>
      </c>
      <c r="E26" s="56">
        <v>37.4</v>
      </c>
      <c r="F26" s="56">
        <v>833.3</v>
      </c>
      <c r="G26" s="56">
        <v>119.5</v>
      </c>
      <c r="H26" s="56">
        <v>124.5</v>
      </c>
      <c r="I26" s="56">
        <v>122</v>
      </c>
      <c r="J26" s="56">
        <v>406.7</v>
      </c>
      <c r="K26" s="56">
        <v>11.29</v>
      </c>
      <c r="L26" s="56">
        <v>1</v>
      </c>
    </row>
    <row r="27" spans="1:12" s="9" customFormat="1" ht="12.75">
      <c r="A27" s="339"/>
      <c r="B27" s="340"/>
      <c r="C27" s="338"/>
      <c r="D27" s="100" t="s">
        <v>125</v>
      </c>
      <c r="E27" s="56">
        <v>41.8</v>
      </c>
      <c r="F27" s="56"/>
      <c r="G27" s="56">
        <v>145.6</v>
      </c>
      <c r="H27" s="56">
        <v>146.3</v>
      </c>
      <c r="I27" s="56">
        <v>146</v>
      </c>
      <c r="J27" s="56">
        <v>486.7</v>
      </c>
      <c r="K27" s="56">
        <v>8.9</v>
      </c>
      <c r="L27" s="56">
        <v>1</v>
      </c>
    </row>
    <row r="28" spans="1:12" s="9" customFormat="1" ht="12.75">
      <c r="A28" s="339"/>
      <c r="B28" s="340"/>
      <c r="C28" s="338"/>
      <c r="D28" s="100" t="s">
        <v>126</v>
      </c>
      <c r="E28" s="56">
        <v>42.6</v>
      </c>
      <c r="F28" s="56">
        <v>765</v>
      </c>
      <c r="G28" s="56">
        <v>231.3</v>
      </c>
      <c r="H28" s="56">
        <v>239.6</v>
      </c>
      <c r="I28" s="56">
        <v>235.45</v>
      </c>
      <c r="J28" s="56">
        <v>471.3</v>
      </c>
      <c r="K28" s="56">
        <v>6.63</v>
      </c>
      <c r="L28" s="56">
        <v>1</v>
      </c>
    </row>
    <row r="29" spans="1:12" s="9" customFormat="1" ht="12.75">
      <c r="A29" s="339"/>
      <c r="B29" s="340"/>
      <c r="C29" s="338"/>
      <c r="D29" s="100" t="s">
        <v>127</v>
      </c>
      <c r="E29" s="56">
        <v>43.56</v>
      </c>
      <c r="F29" s="56">
        <v>784</v>
      </c>
      <c r="G29" s="56">
        <v>86.2</v>
      </c>
      <c r="H29" s="56">
        <v>96</v>
      </c>
      <c r="I29" s="56">
        <v>91.1</v>
      </c>
      <c r="J29" s="56">
        <v>455.5</v>
      </c>
      <c r="K29" s="56">
        <v>4.95</v>
      </c>
      <c r="L29" s="56">
        <v>1</v>
      </c>
    </row>
    <row r="30" spans="1:12" s="9" customFormat="1" ht="12.75">
      <c r="A30" s="339"/>
      <c r="B30" s="340"/>
      <c r="C30" s="338"/>
      <c r="D30" s="100" t="s">
        <v>128</v>
      </c>
      <c r="E30" s="56">
        <v>40.4</v>
      </c>
      <c r="F30" s="56">
        <v>820</v>
      </c>
      <c r="G30" s="56">
        <v>95.2</v>
      </c>
      <c r="H30" s="56">
        <v>97.2</v>
      </c>
      <c r="I30" s="56"/>
      <c r="J30" s="56">
        <v>481</v>
      </c>
      <c r="K30" s="56">
        <v>6.71</v>
      </c>
      <c r="L30" s="56">
        <v>2</v>
      </c>
    </row>
    <row r="31" spans="1:12" s="9" customFormat="1" ht="12.75">
      <c r="A31" s="339"/>
      <c r="B31" s="340"/>
      <c r="C31" s="338"/>
      <c r="D31" s="100" t="s">
        <v>129</v>
      </c>
      <c r="E31" s="56">
        <v>41.8</v>
      </c>
      <c r="F31" s="56"/>
      <c r="G31" s="56">
        <v>169.5</v>
      </c>
      <c r="H31" s="56">
        <v>148.5</v>
      </c>
      <c r="I31" s="56">
        <v>159</v>
      </c>
      <c r="J31" s="56">
        <v>496.88</v>
      </c>
      <c r="K31" s="56">
        <v>7.43</v>
      </c>
      <c r="L31" s="56">
        <v>1</v>
      </c>
    </row>
    <row r="32" spans="1:12" s="9" customFormat="1" ht="12.75">
      <c r="A32" s="339"/>
      <c r="B32" s="340"/>
      <c r="C32" s="338"/>
      <c r="D32" s="100" t="s">
        <v>130</v>
      </c>
      <c r="E32" s="56">
        <v>47.8</v>
      </c>
      <c r="F32" s="56"/>
      <c r="G32" s="56">
        <v>115.3</v>
      </c>
      <c r="H32" s="56">
        <v>115.8</v>
      </c>
      <c r="I32" s="56">
        <v>115.55</v>
      </c>
      <c r="J32" s="56">
        <v>577.75</v>
      </c>
      <c r="K32" s="56">
        <v>1.27</v>
      </c>
      <c r="L32" s="56">
        <v>2</v>
      </c>
    </row>
    <row r="33" spans="1:12" s="9" customFormat="1" ht="12.75">
      <c r="A33" s="339"/>
      <c r="B33" s="340"/>
      <c r="C33" s="338"/>
      <c r="D33" s="101" t="s">
        <v>117</v>
      </c>
      <c r="E33" s="99">
        <v>42.41</v>
      </c>
      <c r="F33" s="99">
        <v>806.7</v>
      </c>
      <c r="G33" s="99"/>
      <c r="H33" s="99"/>
      <c r="I33" s="99"/>
      <c r="J33" s="99">
        <v>469.26</v>
      </c>
      <c r="K33" s="99">
        <v>6.73</v>
      </c>
      <c r="L33" s="99">
        <v>1</v>
      </c>
    </row>
    <row r="34" spans="1:12" s="9" customFormat="1" ht="12.75">
      <c r="A34" s="310" t="s">
        <v>179</v>
      </c>
      <c r="B34" s="310" t="s">
        <v>177</v>
      </c>
      <c r="C34" s="309" t="s">
        <v>169</v>
      </c>
      <c r="D34" s="10" t="s">
        <v>170</v>
      </c>
      <c r="E34" s="8">
        <v>39.55</v>
      </c>
      <c r="F34" s="8">
        <v>810</v>
      </c>
      <c r="G34" s="8">
        <v>9.06</v>
      </c>
      <c r="H34" s="8">
        <v>9.13</v>
      </c>
      <c r="I34" s="8">
        <v>9.14</v>
      </c>
      <c r="J34" s="8">
        <v>455.5</v>
      </c>
      <c r="K34" s="8">
        <v>2.09</v>
      </c>
      <c r="L34" s="8">
        <v>6</v>
      </c>
    </row>
    <row r="35" spans="1:12" s="9" customFormat="1" ht="12.75">
      <c r="A35" s="339"/>
      <c r="B35" s="310"/>
      <c r="C35" s="309"/>
      <c r="D35" s="10" t="s">
        <v>171</v>
      </c>
      <c r="E35" s="6">
        <v>43.1</v>
      </c>
      <c r="F35" s="8">
        <v>808</v>
      </c>
      <c r="G35" s="6">
        <v>10.8</v>
      </c>
      <c r="H35" s="6">
        <v>10.5</v>
      </c>
      <c r="I35" s="6">
        <v>11.3</v>
      </c>
      <c r="J35" s="6">
        <v>543.5</v>
      </c>
      <c r="K35" s="6">
        <v>17.26</v>
      </c>
      <c r="L35" s="8">
        <v>1</v>
      </c>
    </row>
    <row r="36" spans="1:12" s="9" customFormat="1" ht="12.75">
      <c r="A36" s="339"/>
      <c r="B36" s="310"/>
      <c r="C36" s="309"/>
      <c r="D36" s="10" t="s">
        <v>86</v>
      </c>
      <c r="E36" s="6">
        <v>49</v>
      </c>
      <c r="F36" s="8">
        <v>817</v>
      </c>
      <c r="G36" s="6">
        <v>10.52</v>
      </c>
      <c r="H36" s="6">
        <v>10.42</v>
      </c>
      <c r="I36" s="6">
        <v>10.74</v>
      </c>
      <c r="J36" s="6">
        <v>528</v>
      </c>
      <c r="K36" s="6">
        <v>4.45</v>
      </c>
      <c r="L36" s="8">
        <v>9</v>
      </c>
    </row>
    <row r="37" spans="1:12" s="9" customFormat="1" ht="12.75">
      <c r="A37" s="339"/>
      <c r="B37" s="310"/>
      <c r="C37" s="309"/>
      <c r="D37" s="10" t="s">
        <v>87</v>
      </c>
      <c r="E37" s="6"/>
      <c r="F37" s="8">
        <v>42.3</v>
      </c>
      <c r="G37" s="6">
        <v>10.8</v>
      </c>
      <c r="H37" s="6">
        <v>10.8</v>
      </c>
      <c r="I37" s="6">
        <v>10</v>
      </c>
      <c r="J37" s="6">
        <v>526.7</v>
      </c>
      <c r="K37" s="6">
        <v>9</v>
      </c>
      <c r="L37" s="8">
        <v>4</v>
      </c>
    </row>
    <row r="38" spans="1:12" s="9" customFormat="1" ht="12.75">
      <c r="A38" s="339"/>
      <c r="B38" s="310"/>
      <c r="C38" s="309"/>
      <c r="D38" s="10" t="s">
        <v>172</v>
      </c>
      <c r="E38" s="6">
        <v>41.4</v>
      </c>
      <c r="F38" s="8">
        <v>800</v>
      </c>
      <c r="G38" s="6">
        <v>10.04</v>
      </c>
      <c r="H38" s="6">
        <v>9.84</v>
      </c>
      <c r="I38" s="6">
        <v>9.84</v>
      </c>
      <c r="J38" s="6">
        <v>495.35</v>
      </c>
      <c r="K38" s="6">
        <v>6.45</v>
      </c>
      <c r="L38" s="8">
        <v>7</v>
      </c>
    </row>
    <row r="39" spans="1:12" s="9" customFormat="1" ht="12.75">
      <c r="A39" s="339"/>
      <c r="B39" s="310"/>
      <c r="C39" s="309"/>
      <c r="D39" s="10" t="s">
        <v>88</v>
      </c>
      <c r="E39" s="107">
        <v>41.8</v>
      </c>
      <c r="F39" s="8">
        <v>778</v>
      </c>
      <c r="G39" s="8">
        <v>8.86</v>
      </c>
      <c r="H39" s="8">
        <v>9.71</v>
      </c>
      <c r="I39" s="8">
        <v>9.78</v>
      </c>
      <c r="J39" s="6">
        <v>472.64</v>
      </c>
      <c r="K39" s="8">
        <v>5.98</v>
      </c>
      <c r="L39" s="8">
        <v>6</v>
      </c>
    </row>
    <row r="40" spans="1:12" s="9" customFormat="1" ht="12.75">
      <c r="A40" s="339"/>
      <c r="B40" s="310"/>
      <c r="C40" s="309"/>
      <c r="D40" s="10" t="s">
        <v>89</v>
      </c>
      <c r="E40" s="6">
        <v>39.5</v>
      </c>
      <c r="F40" s="8">
        <v>798</v>
      </c>
      <c r="G40" s="6">
        <v>10.69</v>
      </c>
      <c r="H40" s="6">
        <v>11.55</v>
      </c>
      <c r="I40" s="6">
        <v>11.31</v>
      </c>
      <c r="J40" s="6">
        <v>559</v>
      </c>
      <c r="K40" s="6">
        <v>16.34</v>
      </c>
      <c r="L40" s="8">
        <v>1</v>
      </c>
    </row>
    <row r="41" spans="1:12" s="9" customFormat="1" ht="12.75">
      <c r="A41" s="339"/>
      <c r="B41" s="310"/>
      <c r="C41" s="309"/>
      <c r="D41" s="10" t="s">
        <v>90</v>
      </c>
      <c r="E41" s="6">
        <v>40.4</v>
      </c>
      <c r="F41" s="8">
        <v>769</v>
      </c>
      <c r="G41" s="6">
        <v>10.5</v>
      </c>
      <c r="H41" s="6">
        <v>10.6</v>
      </c>
      <c r="I41" s="6">
        <v>11.2</v>
      </c>
      <c r="J41" s="6">
        <v>538.33</v>
      </c>
      <c r="K41" s="6">
        <v>7.31</v>
      </c>
      <c r="L41" s="8">
        <v>4</v>
      </c>
    </row>
    <row r="42" spans="1:12" s="9" customFormat="1" ht="12.75">
      <c r="A42" s="339"/>
      <c r="B42" s="310"/>
      <c r="C42" s="309"/>
      <c r="D42" s="10" t="s">
        <v>91</v>
      </c>
      <c r="E42" s="6">
        <v>38.8</v>
      </c>
      <c r="F42" s="8">
        <v>781</v>
      </c>
      <c r="G42" s="6">
        <v>9.8</v>
      </c>
      <c r="H42" s="6">
        <v>10.1</v>
      </c>
      <c r="I42" s="6">
        <v>9.8</v>
      </c>
      <c r="J42" s="6">
        <v>495</v>
      </c>
      <c r="K42" s="6">
        <v>5.32</v>
      </c>
      <c r="L42" s="8">
        <v>7</v>
      </c>
    </row>
    <row r="43" spans="1:12" s="9" customFormat="1" ht="12.75">
      <c r="A43" s="339"/>
      <c r="B43" s="310"/>
      <c r="C43" s="309"/>
      <c r="D43" s="12" t="s">
        <v>63</v>
      </c>
      <c r="E43" s="6">
        <f>AVERAGE(E34:E42)</f>
        <v>41.69375</v>
      </c>
      <c r="F43" s="6">
        <f>AVERAGE(F34:F42)</f>
        <v>711.4777777777778</v>
      </c>
      <c r="G43" s="6"/>
      <c r="H43" s="6"/>
      <c r="I43" s="6"/>
      <c r="J43" s="6">
        <f>AVERAGE(J34:J42)</f>
        <v>512.6688888888889</v>
      </c>
      <c r="K43" s="6">
        <v>8.27</v>
      </c>
      <c r="L43" s="8">
        <v>2</v>
      </c>
    </row>
    <row r="44" spans="1:12" s="9" customFormat="1" ht="12.75">
      <c r="A44" s="339"/>
      <c r="B44" s="341" t="s">
        <v>176</v>
      </c>
      <c r="C44" s="280" t="s">
        <v>173</v>
      </c>
      <c r="D44" s="10" t="s">
        <v>174</v>
      </c>
      <c r="E44" s="6">
        <v>41.87</v>
      </c>
      <c r="F44" s="7">
        <v>780</v>
      </c>
      <c r="G44" s="6">
        <v>9.9</v>
      </c>
      <c r="H44" s="6">
        <v>10.56</v>
      </c>
      <c r="I44" s="6">
        <v>10</v>
      </c>
      <c r="J44" s="6">
        <v>509.17</v>
      </c>
      <c r="K44" s="6">
        <v>4.69</v>
      </c>
      <c r="L44" s="8">
        <v>3</v>
      </c>
    </row>
    <row r="45" spans="1:12" s="9" customFormat="1" ht="12.75">
      <c r="A45" s="339"/>
      <c r="B45" s="342"/>
      <c r="C45" s="280"/>
      <c r="D45" s="10" t="s">
        <v>175</v>
      </c>
      <c r="E45" s="6">
        <v>44.2</v>
      </c>
      <c r="F45" s="7">
        <v>787</v>
      </c>
      <c r="G45" s="6">
        <v>9.25</v>
      </c>
      <c r="H45" s="6">
        <v>9.75</v>
      </c>
      <c r="I45" s="6">
        <v>9.8</v>
      </c>
      <c r="J45" s="6">
        <v>480</v>
      </c>
      <c r="K45" s="6">
        <v>0.17</v>
      </c>
      <c r="L45" s="8">
        <v>7</v>
      </c>
    </row>
    <row r="46" spans="1:12" s="9" customFormat="1" ht="12.75">
      <c r="A46" s="339"/>
      <c r="B46" s="342"/>
      <c r="C46" s="280"/>
      <c r="D46" s="10" t="s">
        <v>161</v>
      </c>
      <c r="E46" s="6">
        <v>41.9</v>
      </c>
      <c r="F46" s="7">
        <v>802</v>
      </c>
      <c r="G46" s="6">
        <v>9.12</v>
      </c>
      <c r="H46" s="6">
        <v>9.01</v>
      </c>
      <c r="I46" s="6">
        <v>9.12</v>
      </c>
      <c r="J46" s="6">
        <v>454.17</v>
      </c>
      <c r="K46" s="6">
        <v>11.2</v>
      </c>
      <c r="L46" s="8">
        <v>6</v>
      </c>
    </row>
    <row r="47" spans="1:12" s="9" customFormat="1" ht="12.75">
      <c r="A47" s="339"/>
      <c r="B47" s="342"/>
      <c r="C47" s="280"/>
      <c r="D47" s="10" t="s">
        <v>162</v>
      </c>
      <c r="E47" s="6">
        <v>37.4</v>
      </c>
      <c r="F47" s="7">
        <v>798</v>
      </c>
      <c r="G47" s="6">
        <v>9.6</v>
      </c>
      <c r="H47" s="6">
        <v>9.9</v>
      </c>
      <c r="I47" s="6">
        <v>9.8</v>
      </c>
      <c r="J47" s="6">
        <v>488.3</v>
      </c>
      <c r="K47" s="6">
        <v>3.6</v>
      </c>
      <c r="L47" s="8">
        <v>9</v>
      </c>
    </row>
    <row r="48" spans="1:12" s="9" customFormat="1" ht="12.75">
      <c r="A48" s="339"/>
      <c r="B48" s="342"/>
      <c r="C48" s="280"/>
      <c r="D48" s="10" t="s">
        <v>163</v>
      </c>
      <c r="E48" s="6">
        <v>41.7</v>
      </c>
      <c r="F48" s="7"/>
      <c r="G48" s="6">
        <v>11.14</v>
      </c>
      <c r="H48" s="6">
        <v>11.04</v>
      </c>
      <c r="I48" s="6">
        <v>10.89</v>
      </c>
      <c r="J48" s="6">
        <v>551.1</v>
      </c>
      <c r="K48" s="6">
        <v>3.1</v>
      </c>
      <c r="L48" s="8">
        <v>6</v>
      </c>
    </row>
    <row r="49" spans="1:12" s="9" customFormat="1" ht="12.75">
      <c r="A49" s="339"/>
      <c r="B49" s="342"/>
      <c r="C49" s="280"/>
      <c r="D49" s="10" t="s">
        <v>164</v>
      </c>
      <c r="E49" s="6">
        <v>44.2</v>
      </c>
      <c r="F49" s="7">
        <v>796</v>
      </c>
      <c r="G49" s="6">
        <v>7.74</v>
      </c>
      <c r="H49" s="6">
        <v>7.84</v>
      </c>
      <c r="I49" s="6">
        <v>7.63</v>
      </c>
      <c r="J49" s="6">
        <v>387.1</v>
      </c>
      <c r="K49" s="6">
        <v>-1</v>
      </c>
      <c r="L49" s="8">
        <v>13</v>
      </c>
    </row>
    <row r="50" spans="1:12" s="9" customFormat="1" ht="12.75">
      <c r="A50" s="339"/>
      <c r="B50" s="342"/>
      <c r="C50" s="280"/>
      <c r="D50" s="10" t="s">
        <v>166</v>
      </c>
      <c r="E50" s="6">
        <v>38.5</v>
      </c>
      <c r="F50" s="7"/>
      <c r="G50" s="6">
        <v>9.55</v>
      </c>
      <c r="H50" s="6">
        <v>9.2</v>
      </c>
      <c r="I50" s="6">
        <v>9.5</v>
      </c>
      <c r="J50" s="6">
        <v>470.8</v>
      </c>
      <c r="K50" s="6">
        <v>17.27</v>
      </c>
      <c r="L50" s="8">
        <v>3</v>
      </c>
    </row>
    <row r="51" spans="1:12" s="9" customFormat="1" ht="12.75">
      <c r="A51" s="339"/>
      <c r="B51" s="342"/>
      <c r="C51" s="280"/>
      <c r="D51" s="10" t="s">
        <v>167</v>
      </c>
      <c r="E51" s="6">
        <v>41.5</v>
      </c>
      <c r="F51" s="7">
        <v>774</v>
      </c>
      <c r="G51" s="6">
        <v>8.79</v>
      </c>
      <c r="H51" s="6">
        <v>8.24</v>
      </c>
      <c r="I51" s="6">
        <v>8.09</v>
      </c>
      <c r="J51" s="6">
        <v>418.6</v>
      </c>
      <c r="K51" s="6">
        <v>3.03</v>
      </c>
      <c r="L51" s="8">
        <v>7</v>
      </c>
    </row>
    <row r="52" spans="1:12" s="9" customFormat="1" ht="12.75">
      <c r="A52" s="339"/>
      <c r="B52" s="308"/>
      <c r="C52" s="280"/>
      <c r="D52" s="12" t="s">
        <v>74</v>
      </c>
      <c r="E52" s="6">
        <f>AVERAGE(E44:E51)</f>
        <v>41.40875</v>
      </c>
      <c r="F52" s="6">
        <f>AVERAGE(F44:F51)</f>
        <v>789.5</v>
      </c>
      <c r="G52" s="6"/>
      <c r="H52" s="6"/>
      <c r="I52" s="6"/>
      <c r="J52" s="6">
        <f>AVERAGE(J44:J51)</f>
        <v>469.90500000000003</v>
      </c>
      <c r="K52" s="6">
        <v>5.04</v>
      </c>
      <c r="L52" s="8">
        <v>6</v>
      </c>
    </row>
    <row r="53" spans="1:12" s="9" customFormat="1" ht="12.75">
      <c r="A53" s="339"/>
      <c r="B53" s="339" t="s">
        <v>94</v>
      </c>
      <c r="C53" s="339" t="s">
        <v>159</v>
      </c>
      <c r="D53" s="10" t="s">
        <v>160</v>
      </c>
      <c r="E53" s="5">
        <v>37.56</v>
      </c>
      <c r="F53" s="7">
        <v>750</v>
      </c>
      <c r="G53" s="6">
        <v>7.93</v>
      </c>
      <c r="H53" s="6">
        <v>8.13</v>
      </c>
      <c r="I53" s="6">
        <v>9.66</v>
      </c>
      <c r="J53" s="6">
        <v>428.67</v>
      </c>
      <c r="K53" s="6">
        <v>15.39</v>
      </c>
      <c r="L53" s="8">
        <v>5</v>
      </c>
    </row>
    <row r="54" spans="1:12" s="9" customFormat="1" ht="12.75">
      <c r="A54" s="339"/>
      <c r="B54" s="339"/>
      <c r="C54" s="339"/>
      <c r="D54" s="10" t="s">
        <v>161</v>
      </c>
      <c r="E54" s="5">
        <v>45.3</v>
      </c>
      <c r="F54" s="7">
        <v>822</v>
      </c>
      <c r="G54" s="6">
        <v>8.21</v>
      </c>
      <c r="H54" s="6">
        <v>7.69</v>
      </c>
      <c r="I54" s="6">
        <v>7.86</v>
      </c>
      <c r="J54" s="6">
        <v>396</v>
      </c>
      <c r="K54" s="6">
        <v>0.6</v>
      </c>
      <c r="L54" s="8">
        <v>9</v>
      </c>
    </row>
    <row r="55" spans="1:12" s="9" customFormat="1" ht="12.75">
      <c r="A55" s="339"/>
      <c r="B55" s="339"/>
      <c r="C55" s="339"/>
      <c r="D55" s="10" t="s">
        <v>162</v>
      </c>
      <c r="E55" s="5">
        <v>41.3</v>
      </c>
      <c r="F55" s="7">
        <v>778</v>
      </c>
      <c r="G55" s="6">
        <v>10.42</v>
      </c>
      <c r="H55" s="6">
        <v>10.48</v>
      </c>
      <c r="I55" s="6">
        <v>11.13</v>
      </c>
      <c r="J55" s="6">
        <v>533.7</v>
      </c>
      <c r="K55" s="6">
        <v>4.63</v>
      </c>
      <c r="L55" s="8">
        <v>5</v>
      </c>
    </row>
    <row r="56" spans="1:12" s="9" customFormat="1" ht="12.75">
      <c r="A56" s="339"/>
      <c r="B56" s="339"/>
      <c r="C56" s="339"/>
      <c r="D56" s="10" t="s">
        <v>163</v>
      </c>
      <c r="E56" s="5">
        <v>45.6</v>
      </c>
      <c r="F56" s="7"/>
      <c r="G56" s="6">
        <v>9.77</v>
      </c>
      <c r="H56" s="6">
        <v>9.5</v>
      </c>
      <c r="I56" s="6">
        <v>9.45</v>
      </c>
      <c r="J56" s="6">
        <v>478.5</v>
      </c>
      <c r="K56" s="6">
        <v>6.8</v>
      </c>
      <c r="L56" s="8">
        <v>4</v>
      </c>
    </row>
    <row r="57" spans="1:12" s="9" customFormat="1" ht="12.75">
      <c r="A57" s="339"/>
      <c r="B57" s="339"/>
      <c r="C57" s="339"/>
      <c r="D57" s="10" t="s">
        <v>164</v>
      </c>
      <c r="E57" s="5"/>
      <c r="F57" s="7"/>
      <c r="G57" s="6"/>
      <c r="H57" s="6"/>
      <c r="I57" s="6"/>
      <c r="J57" s="6"/>
      <c r="K57" s="6"/>
      <c r="L57" s="8"/>
    </row>
    <row r="58" spans="1:12" s="9" customFormat="1" ht="12.75">
      <c r="A58" s="339"/>
      <c r="B58" s="339"/>
      <c r="C58" s="339"/>
      <c r="D58" s="10" t="s">
        <v>165</v>
      </c>
      <c r="E58" s="5">
        <v>37.8</v>
      </c>
      <c r="F58" s="7">
        <v>758</v>
      </c>
      <c r="G58" s="6">
        <v>8.56</v>
      </c>
      <c r="H58" s="6">
        <v>8.64</v>
      </c>
      <c r="I58" s="6">
        <v>8.56</v>
      </c>
      <c r="J58" s="6">
        <v>429.5</v>
      </c>
      <c r="K58" s="6">
        <v>12.73</v>
      </c>
      <c r="L58" s="8">
        <v>1</v>
      </c>
    </row>
    <row r="59" spans="1:12" s="9" customFormat="1" ht="12.75">
      <c r="A59" s="339"/>
      <c r="B59" s="339"/>
      <c r="C59" s="339"/>
      <c r="D59" s="10" t="s">
        <v>166</v>
      </c>
      <c r="E59" s="5">
        <v>44.1</v>
      </c>
      <c r="F59" s="7"/>
      <c r="G59" s="6">
        <v>10.35</v>
      </c>
      <c r="H59" s="6">
        <v>10.25</v>
      </c>
      <c r="I59" s="6">
        <v>10.2</v>
      </c>
      <c r="J59" s="6">
        <v>513.33</v>
      </c>
      <c r="K59" s="6">
        <v>7.5</v>
      </c>
      <c r="L59" s="8">
        <v>3</v>
      </c>
    </row>
    <row r="60" spans="1:12" s="9" customFormat="1" ht="12.75">
      <c r="A60" s="339"/>
      <c r="B60" s="339"/>
      <c r="C60" s="339"/>
      <c r="D60" s="10" t="s">
        <v>167</v>
      </c>
      <c r="E60" s="5">
        <v>40.56</v>
      </c>
      <c r="F60" s="7">
        <v>753</v>
      </c>
      <c r="G60" s="6">
        <v>9.28</v>
      </c>
      <c r="H60" s="6">
        <v>9.02</v>
      </c>
      <c r="I60" s="6">
        <v>9.52</v>
      </c>
      <c r="J60" s="6">
        <v>463.7</v>
      </c>
      <c r="K60" s="6">
        <v>3.66</v>
      </c>
      <c r="L60" s="8">
        <v>4</v>
      </c>
    </row>
    <row r="61" spans="1:12" s="9" customFormat="1" ht="12.75">
      <c r="A61" s="339"/>
      <c r="B61" s="339"/>
      <c r="C61" s="339"/>
      <c r="D61" s="10" t="s">
        <v>168</v>
      </c>
      <c r="E61" s="5">
        <v>41.5</v>
      </c>
      <c r="F61" s="6">
        <v>781</v>
      </c>
      <c r="G61" s="6">
        <v>9.4</v>
      </c>
      <c r="H61" s="6">
        <v>9.37</v>
      </c>
      <c r="I61" s="6">
        <v>9.47</v>
      </c>
      <c r="J61" s="6">
        <v>470.7</v>
      </c>
      <c r="K61" s="6">
        <v>2.71</v>
      </c>
      <c r="L61" s="8">
        <v>9</v>
      </c>
    </row>
    <row r="62" spans="1:12" s="9" customFormat="1" ht="12.75">
      <c r="A62" s="339"/>
      <c r="B62" s="339"/>
      <c r="C62" s="339"/>
      <c r="D62" s="12" t="s">
        <v>74</v>
      </c>
      <c r="E62" s="13">
        <f aca="true" t="shared" si="1" ref="E62:J62">AVERAGE(E53:E61)</f>
        <v>41.715</v>
      </c>
      <c r="F62" s="13">
        <f t="shared" si="1"/>
        <v>773.6666666666666</v>
      </c>
      <c r="G62" s="13">
        <f t="shared" si="1"/>
        <v>9.24</v>
      </c>
      <c r="H62" s="13">
        <f t="shared" si="1"/>
        <v>9.135</v>
      </c>
      <c r="I62" s="13">
        <f t="shared" si="1"/>
        <v>9.48125</v>
      </c>
      <c r="J62" s="13">
        <f t="shared" si="1"/>
        <v>464.26249999999993</v>
      </c>
      <c r="K62" s="13">
        <v>6.6</v>
      </c>
      <c r="L62" s="18">
        <v>2</v>
      </c>
    </row>
    <row r="63" spans="1:12" s="9" customFormat="1" ht="12.75">
      <c r="A63" s="339"/>
      <c r="B63" s="248" t="s">
        <v>133</v>
      </c>
      <c r="C63" s="338" t="s">
        <v>131</v>
      </c>
      <c r="D63" s="100" t="s">
        <v>122</v>
      </c>
      <c r="E63" s="56">
        <v>42.65</v>
      </c>
      <c r="F63" s="56"/>
      <c r="G63" s="56">
        <v>123.82</v>
      </c>
      <c r="H63" s="56">
        <v>122.02</v>
      </c>
      <c r="I63" s="56">
        <v>122.92</v>
      </c>
      <c r="J63" s="56">
        <v>403.28</v>
      </c>
      <c r="K63" s="56">
        <v>6.36</v>
      </c>
      <c r="L63" s="56">
        <v>2</v>
      </c>
    </row>
    <row r="64" spans="1:12" s="9" customFormat="1" ht="12.75">
      <c r="A64" s="339"/>
      <c r="B64" s="249"/>
      <c r="C64" s="338"/>
      <c r="D64" s="100" t="s">
        <v>123</v>
      </c>
      <c r="E64" s="56">
        <v>43.3</v>
      </c>
      <c r="F64" s="56">
        <v>840</v>
      </c>
      <c r="G64" s="56">
        <v>130.1</v>
      </c>
      <c r="H64" s="56">
        <v>128.7</v>
      </c>
      <c r="I64" s="56">
        <v>129.42</v>
      </c>
      <c r="J64" s="56">
        <v>431.3</v>
      </c>
      <c r="K64" s="56">
        <v>6.18</v>
      </c>
      <c r="L64" s="56">
        <v>2</v>
      </c>
    </row>
    <row r="65" spans="1:12" s="9" customFormat="1" ht="12.75">
      <c r="A65" s="339"/>
      <c r="B65" s="249"/>
      <c r="C65" s="338"/>
      <c r="D65" s="100" t="s">
        <v>124</v>
      </c>
      <c r="E65" s="56">
        <v>37.4</v>
      </c>
      <c r="F65" s="56">
        <v>812.2</v>
      </c>
      <c r="G65" s="56">
        <v>118.9</v>
      </c>
      <c r="H65" s="56">
        <v>122.5</v>
      </c>
      <c r="I65" s="56">
        <v>120.7</v>
      </c>
      <c r="J65" s="56">
        <v>402.3</v>
      </c>
      <c r="K65" s="56">
        <v>10.1</v>
      </c>
      <c r="L65" s="56">
        <v>2</v>
      </c>
    </row>
    <row r="66" spans="1:12" s="9" customFormat="1" ht="12.75">
      <c r="A66" s="339"/>
      <c r="B66" s="249"/>
      <c r="C66" s="338"/>
      <c r="D66" s="100" t="s">
        <v>125</v>
      </c>
      <c r="E66" s="56">
        <v>42.1</v>
      </c>
      <c r="F66" s="56"/>
      <c r="G66" s="56">
        <v>143.1</v>
      </c>
      <c r="H66" s="56">
        <v>144.2</v>
      </c>
      <c r="I66" s="56">
        <v>143.7</v>
      </c>
      <c r="J66" s="56">
        <v>479</v>
      </c>
      <c r="K66" s="56">
        <v>7.2</v>
      </c>
      <c r="L66" s="56">
        <v>2</v>
      </c>
    </row>
    <row r="67" spans="1:12" s="9" customFormat="1" ht="12.75">
      <c r="A67" s="339"/>
      <c r="B67" s="249"/>
      <c r="C67" s="338"/>
      <c r="D67" s="100" t="s">
        <v>126</v>
      </c>
      <c r="E67" s="56">
        <v>43.7</v>
      </c>
      <c r="F67" s="56">
        <v>761</v>
      </c>
      <c r="G67" s="56">
        <v>227.4</v>
      </c>
      <c r="H67" s="56">
        <v>240.8</v>
      </c>
      <c r="I67" s="56">
        <v>234.1</v>
      </c>
      <c r="J67" s="56">
        <v>468.2</v>
      </c>
      <c r="K67" s="56">
        <v>5.93</v>
      </c>
      <c r="L67" s="56">
        <v>2</v>
      </c>
    </row>
    <row r="68" spans="1:12" s="9" customFormat="1" ht="12.75">
      <c r="A68" s="339"/>
      <c r="B68" s="249"/>
      <c r="C68" s="338"/>
      <c r="D68" s="100" t="s">
        <v>127</v>
      </c>
      <c r="E68" s="56">
        <v>44.4</v>
      </c>
      <c r="F68" s="56">
        <v>773</v>
      </c>
      <c r="G68" s="56">
        <v>95.4</v>
      </c>
      <c r="H68" s="56">
        <v>84.8</v>
      </c>
      <c r="I68" s="56">
        <v>90.1</v>
      </c>
      <c r="J68" s="56">
        <v>450.5</v>
      </c>
      <c r="K68" s="56">
        <v>3.8</v>
      </c>
      <c r="L68" s="56">
        <v>2</v>
      </c>
    </row>
    <row r="69" spans="1:12" s="9" customFormat="1" ht="12.75">
      <c r="A69" s="339"/>
      <c r="B69" s="249"/>
      <c r="C69" s="338"/>
      <c r="D69" s="100" t="s">
        <v>128</v>
      </c>
      <c r="E69" s="56">
        <v>43.2</v>
      </c>
      <c r="F69" s="56">
        <v>800</v>
      </c>
      <c r="G69" s="56">
        <v>100.3</v>
      </c>
      <c r="H69" s="56">
        <v>105.2</v>
      </c>
      <c r="I69" s="56">
        <v>102.75</v>
      </c>
      <c r="J69" s="56">
        <v>513.75</v>
      </c>
      <c r="K69" s="56">
        <v>13.98</v>
      </c>
      <c r="L69" s="56">
        <v>1</v>
      </c>
    </row>
    <row r="70" spans="1:12" s="9" customFormat="1" ht="12.75">
      <c r="A70" s="339"/>
      <c r="B70" s="249"/>
      <c r="C70" s="338"/>
      <c r="D70" s="100" t="s">
        <v>129</v>
      </c>
      <c r="E70" s="56">
        <v>42.6</v>
      </c>
      <c r="F70" s="56"/>
      <c r="G70" s="56">
        <v>150.5</v>
      </c>
      <c r="H70" s="56">
        <v>161.5</v>
      </c>
      <c r="I70" s="56">
        <v>155.8</v>
      </c>
      <c r="J70" s="56">
        <v>487.5</v>
      </c>
      <c r="K70" s="56">
        <v>5.4</v>
      </c>
      <c r="L70" s="56">
        <v>2</v>
      </c>
    </row>
    <row r="71" spans="1:12" s="9" customFormat="1" ht="12.75">
      <c r="A71" s="339"/>
      <c r="B71" s="249"/>
      <c r="C71" s="338"/>
      <c r="D71" s="100" t="s">
        <v>130</v>
      </c>
      <c r="E71" s="56">
        <v>47.2</v>
      </c>
      <c r="F71" s="56"/>
      <c r="G71" s="56">
        <v>116.9</v>
      </c>
      <c r="H71" s="56">
        <v>115.2</v>
      </c>
      <c r="I71" s="56">
        <v>116.05</v>
      </c>
      <c r="J71" s="56">
        <v>580.25</v>
      </c>
      <c r="K71" s="56">
        <v>1.71</v>
      </c>
      <c r="L71" s="56">
        <v>1</v>
      </c>
    </row>
    <row r="72" spans="1:12" s="9" customFormat="1" ht="12.75">
      <c r="A72" s="339"/>
      <c r="B72" s="158"/>
      <c r="C72" s="338"/>
      <c r="D72" s="101" t="s">
        <v>117</v>
      </c>
      <c r="E72" s="99">
        <v>42.95</v>
      </c>
      <c r="F72" s="99">
        <v>797.2</v>
      </c>
      <c r="G72" s="99"/>
      <c r="H72" s="99"/>
      <c r="I72" s="99"/>
      <c r="J72" s="99">
        <v>468.45</v>
      </c>
      <c r="K72" s="99">
        <v>6.54</v>
      </c>
      <c r="L72" s="99">
        <v>2</v>
      </c>
    </row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</sheetData>
  <mergeCells count="27">
    <mergeCell ref="C4:C13"/>
    <mergeCell ref="A4:A33"/>
    <mergeCell ref="A34:A72"/>
    <mergeCell ref="B63:B72"/>
    <mergeCell ref="G2:I2"/>
    <mergeCell ref="E2:E3"/>
    <mergeCell ref="F2:F3"/>
    <mergeCell ref="D2:D3"/>
    <mergeCell ref="A2:A3"/>
    <mergeCell ref="B2:B3"/>
    <mergeCell ref="C2:C3"/>
    <mergeCell ref="B53:B62"/>
    <mergeCell ref="B4:B13"/>
    <mergeCell ref="B14:B23"/>
    <mergeCell ref="B24:B33"/>
    <mergeCell ref="B44:B52"/>
    <mergeCell ref="B34:B43"/>
    <mergeCell ref="D1:L1"/>
    <mergeCell ref="C24:C33"/>
    <mergeCell ref="C63:C72"/>
    <mergeCell ref="C53:C62"/>
    <mergeCell ref="C14:C23"/>
    <mergeCell ref="C34:C43"/>
    <mergeCell ref="C44:C52"/>
    <mergeCell ref="J2:J3"/>
    <mergeCell ref="K2:K3"/>
    <mergeCell ref="L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71"/>
  <sheetViews>
    <sheetView workbookViewId="0" topLeftCell="A1">
      <selection activeCell="I22" sqref="I22"/>
    </sheetView>
  </sheetViews>
  <sheetFormatPr defaultColWidth="9.00390625" defaultRowHeight="14.25"/>
  <cols>
    <col min="1" max="1" width="10.25390625" style="111" customWidth="1"/>
    <col min="2" max="2" width="7.125" style="111" customWidth="1"/>
    <col min="3" max="3" width="5.875" style="270" customWidth="1"/>
    <col min="4" max="4" width="7.25390625" style="271" customWidth="1"/>
    <col min="5" max="5" width="6.125" style="271" customWidth="1"/>
    <col min="6" max="6" width="4.375" style="271" customWidth="1"/>
    <col min="7" max="7" width="5.125" style="272" customWidth="1"/>
    <col min="8" max="8" width="5.00390625" style="273" customWidth="1"/>
    <col min="9" max="9" width="5.375" style="273" customWidth="1"/>
    <col min="10" max="10" width="6.625" style="274" customWidth="1"/>
    <col min="11" max="12" width="5.875" style="274" customWidth="1"/>
    <col min="13" max="13" width="5.00390625" style="274" customWidth="1"/>
    <col min="14" max="18" width="6.375" style="275" customWidth="1"/>
    <col min="19" max="19" width="5.25390625" style="275" customWidth="1"/>
    <col min="20" max="20" width="5.75390625" style="111" customWidth="1"/>
    <col min="21" max="21" width="7.50390625" style="276" customWidth="1"/>
    <col min="22" max="25" width="6.625" style="141" customWidth="1"/>
    <col min="26" max="30" width="9.00390625" style="216" customWidth="1"/>
    <col min="31" max="32" width="6.375" style="141" customWidth="1"/>
    <col min="33" max="228" width="9.00390625" style="216" customWidth="1"/>
  </cols>
  <sheetData>
    <row r="1" spans="1:177" ht="37.5" customHeight="1" thickBot="1">
      <c r="A1" s="81" t="s">
        <v>235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  <c r="AE1" s="217"/>
      <c r="AF1" s="217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</row>
    <row r="2" spans="1:40" s="222" customFormat="1" ht="27.75" customHeight="1" thickTop="1">
      <c r="A2" s="326" t="s">
        <v>236</v>
      </c>
      <c r="B2" s="83" t="s">
        <v>23</v>
      </c>
      <c r="C2" s="50" t="s">
        <v>237</v>
      </c>
      <c r="D2" s="320" t="s">
        <v>189</v>
      </c>
      <c r="E2" s="332"/>
      <c r="F2" s="332"/>
      <c r="G2" s="332"/>
      <c r="H2" s="332"/>
      <c r="I2" s="83" t="s">
        <v>190</v>
      </c>
      <c r="J2" s="324"/>
      <c r="K2" s="324"/>
      <c r="L2" s="324"/>
      <c r="M2" s="324"/>
      <c r="N2" s="320" t="s">
        <v>238</v>
      </c>
      <c r="O2" s="332"/>
      <c r="P2" s="332"/>
      <c r="Q2" s="332"/>
      <c r="R2" s="320" t="s">
        <v>134</v>
      </c>
      <c r="S2" s="52"/>
      <c r="T2" s="320" t="s">
        <v>239</v>
      </c>
      <c r="U2" s="219" t="s">
        <v>240</v>
      </c>
      <c r="V2" s="110" t="s">
        <v>241</v>
      </c>
      <c r="W2" s="110"/>
      <c r="X2" s="110"/>
      <c r="Y2" s="110"/>
      <c r="Z2" s="119"/>
      <c r="AA2" s="119"/>
      <c r="AB2" s="119"/>
      <c r="AC2" s="119"/>
      <c r="AD2" s="119"/>
      <c r="AE2" s="220"/>
      <c r="AF2" s="220"/>
      <c r="AG2" s="119"/>
      <c r="AH2" s="119"/>
      <c r="AI2" s="119"/>
      <c r="AJ2" s="119"/>
      <c r="AK2" s="119"/>
      <c r="AL2" s="119"/>
      <c r="AM2" s="119"/>
      <c r="AN2" s="221"/>
    </row>
    <row r="3" spans="1:176" s="230" customFormat="1" ht="48" customHeight="1" thickBot="1">
      <c r="A3" s="327"/>
      <c r="B3" s="84"/>
      <c r="C3" s="51"/>
      <c r="D3" s="224" t="s">
        <v>196</v>
      </c>
      <c r="E3" s="225" t="s">
        <v>300</v>
      </c>
      <c r="F3" s="224" t="s">
        <v>198</v>
      </c>
      <c r="G3" s="126" t="s">
        <v>242</v>
      </c>
      <c r="H3" s="128" t="s">
        <v>143</v>
      </c>
      <c r="I3" s="128" t="s">
        <v>200</v>
      </c>
      <c r="J3" s="124" t="s">
        <v>201</v>
      </c>
      <c r="K3" s="124" t="s">
        <v>202</v>
      </c>
      <c r="L3" s="124" t="s">
        <v>203</v>
      </c>
      <c r="M3" s="124" t="s">
        <v>204</v>
      </c>
      <c r="N3" s="127" t="s">
        <v>205</v>
      </c>
      <c r="O3" s="127" t="s">
        <v>206</v>
      </c>
      <c r="P3" s="127" t="s">
        <v>207</v>
      </c>
      <c r="Q3" s="127" t="s">
        <v>208</v>
      </c>
      <c r="R3" s="127" t="s">
        <v>206</v>
      </c>
      <c r="S3" s="127" t="s">
        <v>243</v>
      </c>
      <c r="T3" s="330"/>
      <c r="U3" s="226" t="s">
        <v>244</v>
      </c>
      <c r="V3" s="125" t="s">
        <v>194</v>
      </c>
      <c r="W3" s="125" t="s">
        <v>209</v>
      </c>
      <c r="X3" s="125" t="s">
        <v>210</v>
      </c>
      <c r="Y3" s="125" t="s">
        <v>142</v>
      </c>
      <c r="Z3" s="227"/>
      <c r="AA3" s="227"/>
      <c r="AB3" s="227"/>
      <c r="AC3" s="227"/>
      <c r="AD3" s="227"/>
      <c r="AE3" s="125" t="s">
        <v>245</v>
      </c>
      <c r="AF3" s="125" t="s">
        <v>246</v>
      </c>
      <c r="AG3" s="227"/>
      <c r="AH3" s="227"/>
      <c r="AI3" s="227"/>
      <c r="AJ3" s="227"/>
      <c r="AK3" s="227"/>
      <c r="AL3" s="227"/>
      <c r="AM3" s="227"/>
      <c r="AN3" s="228"/>
      <c r="AO3" s="229"/>
      <c r="AR3" s="229"/>
      <c r="AU3" s="229"/>
      <c r="AX3" s="229"/>
      <c r="BA3" s="229"/>
      <c r="BD3" s="229"/>
      <c r="BG3" s="229"/>
      <c r="BJ3" s="229"/>
      <c r="BM3" s="229"/>
      <c r="BP3" s="229"/>
      <c r="BS3" s="229"/>
      <c r="BV3" s="229"/>
      <c r="BY3" s="229"/>
      <c r="CB3" s="229"/>
      <c r="CE3" s="229"/>
      <c r="CH3" s="229"/>
      <c r="CK3" s="229"/>
      <c r="CN3" s="229"/>
      <c r="CQ3" s="229"/>
      <c r="CT3" s="229"/>
      <c r="CW3" s="229"/>
      <c r="CZ3" s="229"/>
      <c r="DC3" s="229"/>
      <c r="DF3" s="229"/>
      <c r="DI3" s="229"/>
      <c r="DL3" s="229"/>
      <c r="DO3" s="229"/>
      <c r="DR3" s="229"/>
      <c r="DU3" s="229"/>
      <c r="DX3" s="229"/>
      <c r="EA3" s="229"/>
      <c r="ED3" s="229"/>
      <c r="EG3" s="229"/>
      <c r="EJ3" s="229"/>
      <c r="EM3" s="229"/>
      <c r="EP3" s="229"/>
      <c r="ES3" s="229"/>
      <c r="EV3" s="229"/>
      <c r="EY3" s="229"/>
      <c r="FB3" s="229"/>
      <c r="FE3" s="229"/>
      <c r="FH3" s="229"/>
      <c r="FK3" s="229"/>
      <c r="FN3" s="229"/>
      <c r="FQ3" s="229"/>
      <c r="FT3" s="229"/>
    </row>
    <row r="4" spans="1:32" s="111" customFormat="1" ht="23.25" customHeight="1" thickTop="1">
      <c r="A4" s="109" t="s">
        <v>247</v>
      </c>
      <c r="B4" s="40" t="s">
        <v>248</v>
      </c>
      <c r="C4" s="40" t="s">
        <v>249</v>
      </c>
      <c r="D4" s="40">
        <v>508.57</v>
      </c>
      <c r="E4" s="232">
        <v>4.47</v>
      </c>
      <c r="F4" s="40" t="s">
        <v>213</v>
      </c>
      <c r="G4" s="233" t="s">
        <v>250</v>
      </c>
      <c r="H4" s="40">
        <v>6</v>
      </c>
      <c r="I4" s="234">
        <v>835</v>
      </c>
      <c r="J4" s="138">
        <v>13.45</v>
      </c>
      <c r="K4" s="138">
        <v>27</v>
      </c>
      <c r="L4" s="138">
        <v>2.1</v>
      </c>
      <c r="M4" s="138">
        <v>48.6</v>
      </c>
      <c r="N4" s="89" t="s">
        <v>216</v>
      </c>
      <c r="O4" s="89" t="s">
        <v>217</v>
      </c>
      <c r="P4" s="89" t="s">
        <v>215</v>
      </c>
      <c r="Q4" s="40"/>
      <c r="R4" s="56" t="s">
        <v>215</v>
      </c>
      <c r="S4" s="235" t="s">
        <v>226</v>
      </c>
      <c r="T4" s="40" t="s">
        <v>215</v>
      </c>
      <c r="U4" s="141">
        <v>235.8</v>
      </c>
      <c r="V4" s="135">
        <v>81.6</v>
      </c>
      <c r="W4" s="135">
        <v>41.2</v>
      </c>
      <c r="X4" s="135">
        <v>31.5</v>
      </c>
      <c r="Y4" s="141">
        <v>41.26</v>
      </c>
      <c r="AE4" s="141">
        <v>802.7</v>
      </c>
      <c r="AF4" s="135">
        <v>40.7</v>
      </c>
    </row>
    <row r="5" spans="1:32" s="216" customFormat="1" ht="23.25" customHeight="1">
      <c r="A5" s="110"/>
      <c r="B5" s="40" t="s">
        <v>251</v>
      </c>
      <c r="C5" s="89" t="s">
        <v>252</v>
      </c>
      <c r="D5" s="58">
        <v>539.01</v>
      </c>
      <c r="E5" s="8">
        <v>5.8</v>
      </c>
      <c r="F5" s="147" t="s">
        <v>213</v>
      </c>
      <c r="G5" s="233" t="s">
        <v>253</v>
      </c>
      <c r="H5" s="40">
        <v>3</v>
      </c>
      <c r="I5" s="236">
        <v>779</v>
      </c>
      <c r="J5" s="141">
        <v>15.54</v>
      </c>
      <c r="K5" s="141">
        <v>34.3</v>
      </c>
      <c r="L5" s="141">
        <v>12.5</v>
      </c>
      <c r="M5" s="141">
        <v>63.2</v>
      </c>
      <c r="N5" s="56" t="s">
        <v>216</v>
      </c>
      <c r="O5" s="56" t="s">
        <v>217</v>
      </c>
      <c r="P5" s="56" t="s">
        <v>218</v>
      </c>
      <c r="Q5" s="56" t="s">
        <v>225</v>
      </c>
      <c r="R5" s="56" t="s">
        <v>217</v>
      </c>
      <c r="S5" s="231" t="s">
        <v>226</v>
      </c>
      <c r="T5" s="8" t="s">
        <v>225</v>
      </c>
      <c r="U5" s="237">
        <v>234.22222222222223</v>
      </c>
      <c r="V5" s="237">
        <v>78.54444444444445</v>
      </c>
      <c r="W5" s="237">
        <v>42.72</v>
      </c>
      <c r="X5" s="237">
        <v>33.911111111111104</v>
      </c>
      <c r="Y5" s="237">
        <v>39.962222222222216</v>
      </c>
      <c r="AE5" s="237">
        <v>780.3333333333334</v>
      </c>
      <c r="AF5" s="237">
        <v>36.091223221290086</v>
      </c>
    </row>
    <row r="6" spans="1:32" s="131" customFormat="1" ht="23.25" customHeight="1">
      <c r="A6" s="110"/>
      <c r="B6" s="147" t="s">
        <v>221</v>
      </c>
      <c r="C6" s="147"/>
      <c r="D6" s="147">
        <f>AVERAGE(D4:D5)</f>
        <v>523.79</v>
      </c>
      <c r="E6" s="238">
        <f>(D6-498.12)/498.12*100</f>
        <v>5.153376696378374</v>
      </c>
      <c r="F6" s="147"/>
      <c r="G6" s="239"/>
      <c r="H6" s="147"/>
      <c r="I6" s="240">
        <f>AVERAGE(I4:I5)</f>
        <v>807</v>
      </c>
      <c r="J6" s="241">
        <f>AVERAGE(J4:J5)</f>
        <v>14.495</v>
      </c>
      <c r="K6" s="241">
        <f>AVERAGE(K4:K5)</f>
        <v>30.65</v>
      </c>
      <c r="L6" s="241">
        <f>AVERAGE(L4:L5)</f>
        <v>7.3</v>
      </c>
      <c r="M6" s="241">
        <f>AVERAGE(M4:M5)</f>
        <v>55.900000000000006</v>
      </c>
      <c r="N6" s="99" t="s">
        <v>216</v>
      </c>
      <c r="O6" s="117" t="s">
        <v>217</v>
      </c>
      <c r="P6" s="117" t="s">
        <v>215</v>
      </c>
      <c r="Q6" s="99" t="s">
        <v>225</v>
      </c>
      <c r="R6" s="99" t="s">
        <v>217</v>
      </c>
      <c r="S6" s="231" t="s">
        <v>226</v>
      </c>
      <c r="T6" s="147" t="s">
        <v>215</v>
      </c>
      <c r="U6" s="118">
        <f>AVERAGE(U4:U5)</f>
        <v>235.01111111111112</v>
      </c>
      <c r="V6" s="118">
        <f>AVERAGE(V4:V5)</f>
        <v>80.07222222222222</v>
      </c>
      <c r="W6" s="118">
        <f>AVERAGE(W4:W5)</f>
        <v>41.96</v>
      </c>
      <c r="X6" s="118">
        <f>AVERAGE(X4:X5)</f>
        <v>32.70555555555555</v>
      </c>
      <c r="Y6" s="118">
        <f>AVERAGE(Y4:Y5)</f>
        <v>40.61111111111111</v>
      </c>
      <c r="AE6" s="118">
        <f>AVERAGE(AE4:AE5)</f>
        <v>791.5166666666667</v>
      </c>
      <c r="AF6" s="118">
        <f>AVERAGE(AF4:AF5)</f>
        <v>38.39561161064505</v>
      </c>
    </row>
    <row r="7" spans="1:228" ht="23.25" customHeight="1">
      <c r="A7" s="110"/>
      <c r="B7" s="40" t="s">
        <v>254</v>
      </c>
      <c r="C7" s="40"/>
      <c r="D7" s="99">
        <v>609.61</v>
      </c>
      <c r="E7" s="99">
        <v>6.39</v>
      </c>
      <c r="F7" s="99"/>
      <c r="G7" s="56" t="s">
        <v>220</v>
      </c>
      <c r="H7" s="99">
        <v>1</v>
      </c>
      <c r="I7" s="242"/>
      <c r="J7" s="116"/>
      <c r="K7" s="141"/>
      <c r="L7" s="141"/>
      <c r="M7" s="141"/>
      <c r="N7" s="40"/>
      <c r="O7" s="40"/>
      <c r="P7" s="40"/>
      <c r="Q7" s="40"/>
      <c r="R7" s="243"/>
      <c r="S7" s="243"/>
      <c r="T7" s="40"/>
      <c r="U7" s="244">
        <v>231.1</v>
      </c>
      <c r="V7" s="244">
        <v>80.5</v>
      </c>
      <c r="W7" s="244">
        <v>44.42</v>
      </c>
      <c r="X7" s="244">
        <v>35.7</v>
      </c>
      <c r="Y7" s="245">
        <v>41.6</v>
      </c>
      <c r="AF7" s="244">
        <v>36.3</v>
      </c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</row>
    <row r="8" spans="1:32" s="111" customFormat="1" ht="23.25" customHeight="1">
      <c r="A8" s="109" t="s">
        <v>255</v>
      </c>
      <c r="B8" s="40" t="s">
        <v>248</v>
      </c>
      <c r="C8" s="40" t="s">
        <v>252</v>
      </c>
      <c r="D8" s="40">
        <v>507</v>
      </c>
      <c r="E8" s="232">
        <v>4.15</v>
      </c>
      <c r="F8" s="40" t="s">
        <v>213</v>
      </c>
      <c r="G8" s="233" t="s">
        <v>214</v>
      </c>
      <c r="H8" s="40">
        <v>7</v>
      </c>
      <c r="I8" s="234">
        <v>833</v>
      </c>
      <c r="J8" s="138">
        <v>13.84</v>
      </c>
      <c r="K8" s="138">
        <v>29.1</v>
      </c>
      <c r="L8" s="138">
        <v>7.3</v>
      </c>
      <c r="M8" s="138">
        <v>64.8</v>
      </c>
      <c r="N8" s="89" t="s">
        <v>216</v>
      </c>
      <c r="O8" s="89" t="s">
        <v>216</v>
      </c>
      <c r="P8" s="89" t="s">
        <v>226</v>
      </c>
      <c r="Q8" s="40"/>
      <c r="R8" s="56" t="s">
        <v>217</v>
      </c>
      <c r="S8" s="56" t="s">
        <v>217</v>
      </c>
      <c r="T8" s="40" t="s">
        <v>226</v>
      </c>
      <c r="U8" s="141">
        <v>234</v>
      </c>
      <c r="V8" s="135">
        <v>79.4</v>
      </c>
      <c r="W8" s="135">
        <v>42.8</v>
      </c>
      <c r="X8" s="135">
        <v>31.1</v>
      </c>
      <c r="Y8" s="141">
        <v>40.56</v>
      </c>
      <c r="AE8" s="141">
        <v>797.7</v>
      </c>
      <c r="AF8" s="135">
        <v>42.8</v>
      </c>
    </row>
    <row r="9" spans="1:32" s="216" customFormat="1" ht="23.25" customHeight="1">
      <c r="A9" s="110"/>
      <c r="B9" s="40" t="s">
        <v>251</v>
      </c>
      <c r="C9" s="89" t="s">
        <v>256</v>
      </c>
      <c r="D9" s="58">
        <v>536.81</v>
      </c>
      <c r="E9" s="8">
        <v>5.37</v>
      </c>
      <c r="F9" s="147" t="s">
        <v>213</v>
      </c>
      <c r="G9" s="136" t="s">
        <v>214</v>
      </c>
      <c r="H9" s="40">
        <v>5</v>
      </c>
      <c r="I9" s="236">
        <v>798</v>
      </c>
      <c r="J9" s="141">
        <v>14.72</v>
      </c>
      <c r="K9" s="141">
        <v>30.2</v>
      </c>
      <c r="L9" s="141">
        <v>8.5</v>
      </c>
      <c r="M9" s="141">
        <v>65.6</v>
      </c>
      <c r="N9" s="56" t="s">
        <v>216</v>
      </c>
      <c r="O9" s="56" t="s">
        <v>216</v>
      </c>
      <c r="P9" s="56" t="s">
        <v>218</v>
      </c>
      <c r="Q9" s="56" t="s">
        <v>216</v>
      </c>
      <c r="R9" s="56" t="s">
        <v>215</v>
      </c>
      <c r="S9" s="56" t="s">
        <v>215</v>
      </c>
      <c r="T9" s="56" t="s">
        <v>226</v>
      </c>
      <c r="U9" s="237">
        <v>232.88888888888889</v>
      </c>
      <c r="V9" s="237">
        <v>81.48888888888888</v>
      </c>
      <c r="W9" s="237">
        <v>41.098888888888894</v>
      </c>
      <c r="X9" s="237">
        <v>32.75555555555556</v>
      </c>
      <c r="Y9" s="237">
        <v>41.35</v>
      </c>
      <c r="AE9" s="237">
        <v>789.6666666666666</v>
      </c>
      <c r="AF9" s="237">
        <v>34.66115914587454</v>
      </c>
    </row>
    <row r="10" spans="1:32" s="131" customFormat="1" ht="23.25" customHeight="1">
      <c r="A10" s="110"/>
      <c r="B10" s="147" t="s">
        <v>221</v>
      </c>
      <c r="C10" s="147"/>
      <c r="D10" s="147">
        <f>AVERAGE(D8:D9)</f>
        <v>521.905</v>
      </c>
      <c r="E10" s="238">
        <f>(D10-498.12)/498.12*100</f>
        <v>4.774953826387209</v>
      </c>
      <c r="F10" s="147"/>
      <c r="G10" s="239"/>
      <c r="H10" s="147"/>
      <c r="I10" s="240">
        <f>AVERAGE(I8:I9)</f>
        <v>815.5</v>
      </c>
      <c r="J10" s="241">
        <f>AVERAGE(J8:J9)</f>
        <v>14.280000000000001</v>
      </c>
      <c r="K10" s="241">
        <f>AVERAGE(K8:K9)</f>
        <v>29.65</v>
      </c>
      <c r="L10" s="241">
        <f>AVERAGE(L8:L9)</f>
        <v>7.9</v>
      </c>
      <c r="M10" s="241">
        <f>AVERAGE(M8:M9)</f>
        <v>65.19999999999999</v>
      </c>
      <c r="N10" s="117" t="s">
        <v>216</v>
      </c>
      <c r="O10" s="117" t="s">
        <v>216</v>
      </c>
      <c r="P10" s="117" t="s">
        <v>226</v>
      </c>
      <c r="Q10" s="99" t="s">
        <v>216</v>
      </c>
      <c r="R10" s="99" t="s">
        <v>217</v>
      </c>
      <c r="S10" s="56" t="s">
        <v>217</v>
      </c>
      <c r="T10" s="147" t="s">
        <v>226</v>
      </c>
      <c r="U10" s="118">
        <f>AVERAGE(U8:U9)</f>
        <v>233.44444444444446</v>
      </c>
      <c r="V10" s="118">
        <f>AVERAGE(V8:V9)</f>
        <v>80.44444444444444</v>
      </c>
      <c r="W10" s="118">
        <f>AVERAGE(W8:W9)</f>
        <v>41.949444444444445</v>
      </c>
      <c r="X10" s="118">
        <f>AVERAGE(X8:X9)</f>
        <v>31.92777777777778</v>
      </c>
      <c r="Y10" s="118">
        <f>AVERAGE(Y8:Y9)</f>
        <v>40.955</v>
      </c>
      <c r="AE10" s="118">
        <f>AVERAGE(AE8:AE9)</f>
        <v>793.6833333333334</v>
      </c>
      <c r="AF10" s="118">
        <f>AVERAGE(AF8:AF9)</f>
        <v>38.73057957293727</v>
      </c>
    </row>
    <row r="11" spans="1:228" ht="23.25" customHeight="1" thickBot="1">
      <c r="A11" s="110"/>
      <c r="B11" s="40" t="s">
        <v>254</v>
      </c>
      <c r="C11" s="40"/>
      <c r="D11" s="99">
        <v>599.51</v>
      </c>
      <c r="E11" s="99">
        <v>4.64</v>
      </c>
      <c r="F11" s="99"/>
      <c r="G11" s="56" t="s">
        <v>220</v>
      </c>
      <c r="H11" s="99">
        <v>3</v>
      </c>
      <c r="I11" s="246"/>
      <c r="J11" s="245"/>
      <c r="K11" s="141"/>
      <c r="L11" s="141"/>
      <c r="M11" s="141"/>
      <c r="N11" s="40"/>
      <c r="O11" s="40"/>
      <c r="P11" s="40"/>
      <c r="Q11" s="40"/>
      <c r="R11" s="40"/>
      <c r="S11" s="40"/>
      <c r="T11" s="40"/>
      <c r="U11" s="244">
        <v>231.1</v>
      </c>
      <c r="V11" s="244">
        <v>82</v>
      </c>
      <c r="W11" s="244">
        <v>42.75</v>
      </c>
      <c r="X11" s="244">
        <v>34.8</v>
      </c>
      <c r="Y11" s="245">
        <v>43.7</v>
      </c>
      <c r="AF11" s="244">
        <v>37.7</v>
      </c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</row>
    <row r="12" spans="1:40" s="250" customFormat="1" ht="23.25" customHeight="1" thickTop="1">
      <c r="A12" s="109" t="s">
        <v>257</v>
      </c>
      <c r="B12" s="40" t="s">
        <v>248</v>
      </c>
      <c r="C12" s="40" t="s">
        <v>258</v>
      </c>
      <c r="D12" s="40">
        <v>505.84</v>
      </c>
      <c r="E12" s="232">
        <v>3.91</v>
      </c>
      <c r="F12" s="40" t="s">
        <v>213</v>
      </c>
      <c r="G12" s="233" t="s">
        <v>250</v>
      </c>
      <c r="H12" s="40">
        <v>8</v>
      </c>
      <c r="I12" s="234">
        <v>854</v>
      </c>
      <c r="J12" s="138">
        <v>13.81</v>
      </c>
      <c r="K12" s="138">
        <v>24.6</v>
      </c>
      <c r="L12" s="138">
        <v>30.7</v>
      </c>
      <c r="M12" s="138">
        <v>59.4</v>
      </c>
      <c r="N12" s="89" t="s">
        <v>216</v>
      </c>
      <c r="O12" s="89" t="s">
        <v>225</v>
      </c>
      <c r="P12" s="89" t="s">
        <v>218</v>
      </c>
      <c r="Q12" s="40"/>
      <c r="R12" s="56" t="s">
        <v>215</v>
      </c>
      <c r="S12" s="56" t="s">
        <v>226</v>
      </c>
      <c r="T12" s="40" t="s">
        <v>216</v>
      </c>
      <c r="U12" s="141">
        <v>233.6</v>
      </c>
      <c r="V12" s="135">
        <v>85.8</v>
      </c>
      <c r="W12" s="135">
        <v>42.2</v>
      </c>
      <c r="X12" s="135">
        <v>33</v>
      </c>
      <c r="Y12" s="141">
        <v>38.11</v>
      </c>
      <c r="Z12" s="247"/>
      <c r="AA12" s="247"/>
      <c r="AB12" s="247"/>
      <c r="AC12" s="247"/>
      <c r="AD12" s="247"/>
      <c r="AE12" s="141">
        <v>801.7</v>
      </c>
      <c r="AF12" s="135">
        <v>37.5</v>
      </c>
      <c r="AG12" s="247"/>
      <c r="AH12" s="247"/>
      <c r="AI12" s="247"/>
      <c r="AJ12" s="247"/>
      <c r="AK12" s="247"/>
      <c r="AL12" s="247"/>
      <c r="AM12" s="247"/>
      <c r="AN12" s="247"/>
    </row>
    <row r="13" spans="1:32" s="216" customFormat="1" ht="23.25" customHeight="1">
      <c r="A13" s="110"/>
      <c r="B13" s="40" t="s">
        <v>251</v>
      </c>
      <c r="C13" s="89" t="s">
        <v>259</v>
      </c>
      <c r="D13" s="58">
        <v>542.5</v>
      </c>
      <c r="E13" s="8">
        <v>6.49</v>
      </c>
      <c r="F13" s="147" t="s">
        <v>213</v>
      </c>
      <c r="G13" s="233" t="s">
        <v>250</v>
      </c>
      <c r="H13" s="40">
        <v>1</v>
      </c>
      <c r="I13" s="251">
        <v>807</v>
      </c>
      <c r="J13" s="237">
        <v>14.32</v>
      </c>
      <c r="K13" s="237">
        <v>29.3</v>
      </c>
      <c r="L13" s="237">
        <v>33.3</v>
      </c>
      <c r="M13" s="237">
        <v>57.5</v>
      </c>
      <c r="N13" s="56" t="s">
        <v>216</v>
      </c>
      <c r="O13" s="56" t="s">
        <v>217</v>
      </c>
      <c r="P13" s="56" t="s">
        <v>218</v>
      </c>
      <c r="Q13" s="56" t="s">
        <v>217</v>
      </c>
      <c r="R13" s="56" t="s">
        <v>215</v>
      </c>
      <c r="S13" s="56" t="s">
        <v>217</v>
      </c>
      <c r="T13" s="8" t="s">
        <v>225</v>
      </c>
      <c r="U13" s="237">
        <v>233.22222222222223</v>
      </c>
      <c r="V13" s="237">
        <v>80.82222222222222</v>
      </c>
      <c r="W13" s="237">
        <v>43.41444444444445</v>
      </c>
      <c r="X13" s="237">
        <v>33.2</v>
      </c>
      <c r="Y13" s="237">
        <v>39.52777777777778</v>
      </c>
      <c r="AE13" s="237">
        <v>795</v>
      </c>
      <c r="AF13" s="237">
        <v>39.219498175999284</v>
      </c>
    </row>
    <row r="14" spans="1:32" s="131" customFormat="1" ht="23.25" customHeight="1">
      <c r="A14" s="110"/>
      <c r="B14" s="147" t="s">
        <v>221</v>
      </c>
      <c r="C14" s="147"/>
      <c r="D14" s="147">
        <f>AVERAGE(D12:D13)</f>
        <v>524.17</v>
      </c>
      <c r="E14" s="238">
        <f>(D14-498.12)/498.12*100</f>
        <v>5.2296635348911815</v>
      </c>
      <c r="F14" s="147"/>
      <c r="G14" s="239"/>
      <c r="H14" s="147"/>
      <c r="I14" s="240">
        <f>AVERAGE(I12:I13)</f>
        <v>830.5</v>
      </c>
      <c r="J14" s="241">
        <f>AVERAGE(J12:J13)</f>
        <v>14.065000000000001</v>
      </c>
      <c r="K14" s="241">
        <f>AVERAGE(K12:K13)</f>
        <v>26.950000000000003</v>
      </c>
      <c r="L14" s="241">
        <f>AVERAGE(L12:L13)</f>
        <v>32</v>
      </c>
      <c r="M14" s="241">
        <f>AVERAGE(M12:M13)</f>
        <v>58.45</v>
      </c>
      <c r="N14" s="99" t="s">
        <v>216</v>
      </c>
      <c r="O14" s="99" t="s">
        <v>217</v>
      </c>
      <c r="P14" s="99" t="s">
        <v>218</v>
      </c>
      <c r="Q14" s="99" t="s">
        <v>217</v>
      </c>
      <c r="R14" s="99" t="s">
        <v>215</v>
      </c>
      <c r="S14" s="99" t="s">
        <v>226</v>
      </c>
      <c r="T14" s="147" t="s">
        <v>216</v>
      </c>
      <c r="U14" s="118">
        <f>AVERAGE(U12:U13)</f>
        <v>233.4111111111111</v>
      </c>
      <c r="V14" s="118">
        <f>AVERAGE(V12:V13)</f>
        <v>83.3111111111111</v>
      </c>
      <c r="W14" s="118">
        <f>AVERAGE(W12:W13)</f>
        <v>42.80722222222222</v>
      </c>
      <c r="X14" s="118">
        <f>AVERAGE(X12:X13)</f>
        <v>33.1</v>
      </c>
      <c r="Y14" s="118">
        <f>AVERAGE(Y12:Y13)</f>
        <v>38.81888888888889</v>
      </c>
      <c r="AE14" s="118">
        <f>AVERAGE(AE12:AE13)</f>
        <v>798.35</v>
      </c>
      <c r="AF14" s="118">
        <f>AVERAGE(AF12:AF13)</f>
        <v>38.359749087999646</v>
      </c>
    </row>
    <row r="15" spans="1:228" ht="23.25" customHeight="1">
      <c r="A15" s="110"/>
      <c r="B15" s="40" t="s">
        <v>254</v>
      </c>
      <c r="C15" s="40"/>
      <c r="D15" s="99">
        <v>606.12</v>
      </c>
      <c r="E15" s="99">
        <v>5.82</v>
      </c>
      <c r="F15" s="99"/>
      <c r="G15" s="56" t="s">
        <v>220</v>
      </c>
      <c r="H15" s="99">
        <v>2</v>
      </c>
      <c r="I15" s="246"/>
      <c r="J15" s="245"/>
      <c r="K15" s="141"/>
      <c r="L15" s="141"/>
      <c r="M15" s="141"/>
      <c r="N15" s="40"/>
      <c r="O15" s="40"/>
      <c r="P15" s="40"/>
      <c r="Q15" s="40"/>
      <c r="R15" s="40"/>
      <c r="S15" s="40"/>
      <c r="T15" s="40"/>
      <c r="U15" s="244">
        <v>231.1</v>
      </c>
      <c r="V15" s="244">
        <v>86.4</v>
      </c>
      <c r="W15" s="244">
        <v>43.84</v>
      </c>
      <c r="X15" s="244">
        <v>34.7</v>
      </c>
      <c r="Y15" s="245">
        <v>41.8</v>
      </c>
      <c r="AF15" s="244">
        <v>36.5</v>
      </c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</row>
    <row r="16" spans="1:228" s="259" customFormat="1" ht="23.25" customHeight="1">
      <c r="A16" s="109" t="s">
        <v>260</v>
      </c>
      <c r="B16" s="40" t="s">
        <v>261</v>
      </c>
      <c r="C16" s="89" t="s">
        <v>79</v>
      </c>
      <c r="D16" s="232">
        <v>538.43</v>
      </c>
      <c r="E16" s="252">
        <v>4.740691748044967</v>
      </c>
      <c r="F16" s="40" t="s">
        <v>213</v>
      </c>
      <c r="G16" s="233" t="s">
        <v>214</v>
      </c>
      <c r="H16" s="40">
        <v>4</v>
      </c>
      <c r="I16" s="253">
        <v>831</v>
      </c>
      <c r="J16" s="254">
        <v>12.92</v>
      </c>
      <c r="K16" s="254">
        <v>26.52</v>
      </c>
      <c r="L16" s="254">
        <v>8.1</v>
      </c>
      <c r="M16" s="254"/>
      <c r="N16" s="255" t="s">
        <v>216</v>
      </c>
      <c r="O16" s="255" t="s">
        <v>217</v>
      </c>
      <c r="P16" s="255" t="s">
        <v>215</v>
      </c>
      <c r="Q16" s="40"/>
      <c r="R16" s="89" t="s">
        <v>217</v>
      </c>
      <c r="S16" s="40" t="s">
        <v>216</v>
      </c>
      <c r="T16" s="40" t="s">
        <v>216</v>
      </c>
      <c r="U16" s="256">
        <v>236.9</v>
      </c>
      <c r="V16" s="40">
        <v>80.2</v>
      </c>
      <c r="W16" s="40">
        <v>40.8</v>
      </c>
      <c r="X16" s="257">
        <v>32.4</v>
      </c>
      <c r="Y16" s="258">
        <v>42.1</v>
      </c>
      <c r="Z16" s="216"/>
      <c r="AA16" s="111"/>
      <c r="AB16" s="111"/>
      <c r="AC16" s="216"/>
      <c r="AD16" s="216"/>
      <c r="AE16" s="40">
        <v>808</v>
      </c>
      <c r="AF16" s="89">
        <v>38.5</v>
      </c>
      <c r="AG16" s="111"/>
      <c r="AH16" s="111"/>
      <c r="AI16" s="216"/>
      <c r="AJ16" s="111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</row>
    <row r="17" spans="1:228" s="259" customFormat="1" ht="23.25" customHeight="1">
      <c r="A17" s="110"/>
      <c r="B17" s="40" t="s">
        <v>248</v>
      </c>
      <c r="C17" s="40" t="s">
        <v>46</v>
      </c>
      <c r="D17" s="40">
        <v>517.68</v>
      </c>
      <c r="E17" s="40">
        <v>6.35</v>
      </c>
      <c r="F17" s="40" t="s">
        <v>213</v>
      </c>
      <c r="G17" s="233" t="s">
        <v>214</v>
      </c>
      <c r="H17" s="40">
        <v>3</v>
      </c>
      <c r="I17" s="234">
        <v>844</v>
      </c>
      <c r="J17" s="138">
        <v>14.32</v>
      </c>
      <c r="K17" s="138">
        <v>29.1</v>
      </c>
      <c r="L17" s="138">
        <v>10.8</v>
      </c>
      <c r="M17" s="138">
        <v>63.2</v>
      </c>
      <c r="N17" s="260" t="s">
        <v>217</v>
      </c>
      <c r="O17" s="89" t="s">
        <v>225</v>
      </c>
      <c r="P17" s="89" t="s">
        <v>218</v>
      </c>
      <c r="Q17" s="89" t="s">
        <v>216</v>
      </c>
      <c r="R17" s="261"/>
      <c r="S17" s="40"/>
      <c r="T17" s="40" t="s">
        <v>215</v>
      </c>
      <c r="U17" s="262">
        <v>233.4</v>
      </c>
      <c r="V17" s="89">
        <v>86.3</v>
      </c>
      <c r="W17" s="89">
        <v>42.4</v>
      </c>
      <c r="X17" s="89">
        <v>33</v>
      </c>
      <c r="Y17" s="40">
        <v>39.1</v>
      </c>
      <c r="Z17" s="216"/>
      <c r="AA17" s="111"/>
      <c r="AB17" s="111"/>
      <c r="AC17" s="216"/>
      <c r="AD17" s="216"/>
      <c r="AE17" s="40">
        <f>AVERAGE(AE16:AE16)</f>
        <v>808</v>
      </c>
      <c r="AF17" s="40">
        <f>AVERAGE(AF16:AF16)</f>
        <v>38.5</v>
      </c>
      <c r="AG17" s="111"/>
      <c r="AH17" s="111"/>
      <c r="AI17" s="216"/>
      <c r="AJ17" s="111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</row>
    <row r="18" spans="1:228" s="76" customFormat="1" ht="23.25" customHeight="1">
      <c r="A18" s="110"/>
      <c r="B18" s="231" t="s">
        <v>221</v>
      </c>
      <c r="C18" s="117"/>
      <c r="D18" s="238">
        <f>AVERAGE(D16:D17)</f>
        <v>528.055</v>
      </c>
      <c r="E18" s="263">
        <f>(D18-500.43)/500.43*100</f>
        <v>5.520252582778799</v>
      </c>
      <c r="F18" s="147"/>
      <c r="G18" s="239" t="s">
        <v>262</v>
      </c>
      <c r="H18" s="147"/>
      <c r="I18" s="264">
        <f>AVERAGE(I16:I17)</f>
        <v>837.5</v>
      </c>
      <c r="J18" s="265">
        <f>AVERAGE(J16:J17)</f>
        <v>13.620000000000001</v>
      </c>
      <c r="K18" s="265">
        <f>AVERAGE(K16:K17)</f>
        <v>27.810000000000002</v>
      </c>
      <c r="L18" s="265">
        <f>AVERAGE(L16:L17)</f>
        <v>9.45</v>
      </c>
      <c r="M18" s="265">
        <f>AVERAGE(M16:M17)</f>
        <v>63.2</v>
      </c>
      <c r="N18" s="266" t="s">
        <v>216</v>
      </c>
      <c r="O18" s="266" t="s">
        <v>217</v>
      </c>
      <c r="P18" s="266" t="s">
        <v>215</v>
      </c>
      <c r="Q18" s="117" t="s">
        <v>216</v>
      </c>
      <c r="R18" s="117" t="s">
        <v>217</v>
      </c>
      <c r="S18" s="147" t="s">
        <v>216</v>
      </c>
      <c r="T18" s="147" t="s">
        <v>216</v>
      </c>
      <c r="U18" s="267">
        <f>AVERAGE(U16:U17)</f>
        <v>235.15</v>
      </c>
      <c r="V18" s="118">
        <f>AVERAGE(V16:V17)</f>
        <v>83.25</v>
      </c>
      <c r="W18" s="118">
        <f>AVERAGE(W16:W17)</f>
        <v>41.599999999999994</v>
      </c>
      <c r="X18" s="118">
        <f>AVERAGE(X16:X17)</f>
        <v>32.7</v>
      </c>
      <c r="Y18" s="118">
        <f>AVERAGE(Y16:Y17)</f>
        <v>40.6</v>
      </c>
      <c r="Z18" s="268"/>
      <c r="AA18" s="131"/>
      <c r="AB18" s="131"/>
      <c r="AC18" s="268"/>
      <c r="AD18" s="268"/>
      <c r="AE18" s="147"/>
      <c r="AF18" s="147"/>
      <c r="AG18" s="131"/>
      <c r="AH18" s="131"/>
      <c r="AI18" s="268"/>
      <c r="AJ18" s="131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</row>
    <row r="19" spans="1:228" s="259" customFormat="1" ht="23.25" customHeight="1">
      <c r="A19" s="110"/>
      <c r="B19" s="40" t="s">
        <v>263</v>
      </c>
      <c r="C19" s="89"/>
      <c r="D19" s="56">
        <v>521.61</v>
      </c>
      <c r="E19" s="56">
        <v>4.31</v>
      </c>
      <c r="F19" s="40"/>
      <c r="G19" s="233" t="s">
        <v>220</v>
      </c>
      <c r="H19" s="56">
        <v>4</v>
      </c>
      <c r="I19" s="236"/>
      <c r="J19" s="141"/>
      <c r="K19" s="141"/>
      <c r="L19" s="141"/>
      <c r="M19" s="141"/>
      <c r="N19" s="89"/>
      <c r="O19" s="89"/>
      <c r="P19" s="89"/>
      <c r="Q19" s="89" t="s">
        <v>216</v>
      </c>
      <c r="R19" s="89"/>
      <c r="S19" s="235"/>
      <c r="T19" s="40"/>
      <c r="U19" s="262"/>
      <c r="V19" s="141"/>
      <c r="W19" s="141"/>
      <c r="X19" s="141"/>
      <c r="Y19" s="141"/>
      <c r="Z19" s="216"/>
      <c r="AA19" s="111"/>
      <c r="AB19" s="111"/>
      <c r="AC19" s="216"/>
      <c r="AD19" s="216"/>
      <c r="AE19" s="258">
        <v>801.8</v>
      </c>
      <c r="AF19" s="257">
        <v>35.8</v>
      </c>
      <c r="AG19" s="111"/>
      <c r="AH19" s="111"/>
      <c r="AI19" s="216"/>
      <c r="AJ19" s="111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</row>
    <row r="20" spans="5:32" ht="30.75" customHeight="1">
      <c r="E20" s="317" t="s">
        <v>301</v>
      </c>
      <c r="U20" s="111"/>
      <c r="V20" s="111"/>
      <c r="W20" s="111"/>
      <c r="X20" s="111"/>
      <c r="Y20" s="111"/>
      <c r="Z20" s="111"/>
      <c r="AA20" s="111"/>
      <c r="AB20" s="111"/>
      <c r="AC20" s="111"/>
      <c r="AE20" s="111"/>
      <c r="AF20" s="111"/>
    </row>
    <row r="21" spans="21:32" ht="12.75" customHeight="1">
      <c r="U21" s="111"/>
      <c r="V21" s="111"/>
      <c r="W21" s="111"/>
      <c r="X21" s="111"/>
      <c r="Y21" s="111"/>
      <c r="Z21" s="111"/>
      <c r="AA21" s="111"/>
      <c r="AB21" s="111"/>
      <c r="AC21" s="111"/>
      <c r="AE21" s="111"/>
      <c r="AF21" s="111"/>
    </row>
    <row r="22" spans="21:32" ht="14.25">
      <c r="U22" s="111"/>
      <c r="V22" s="111"/>
      <c r="W22" s="111"/>
      <c r="X22" s="111"/>
      <c r="Y22" s="111"/>
      <c r="Z22" s="111"/>
      <c r="AA22" s="111"/>
      <c r="AB22" s="111"/>
      <c r="AC22" s="111"/>
      <c r="AE22" s="111"/>
      <c r="AF22" s="111"/>
    </row>
    <row r="23" spans="21:32" ht="12.75" customHeight="1">
      <c r="U23" s="111"/>
      <c r="V23" s="111"/>
      <c r="W23" s="111"/>
      <c r="X23" s="111"/>
      <c r="Y23" s="111"/>
      <c r="Z23" s="111"/>
      <c r="AA23" s="111"/>
      <c r="AB23" s="111"/>
      <c r="AC23" s="111"/>
      <c r="AE23" s="111"/>
      <c r="AF23" s="111"/>
    </row>
    <row r="24" spans="21:32" ht="14.25">
      <c r="U24" s="111"/>
      <c r="V24" s="111"/>
      <c r="W24" s="111"/>
      <c r="X24" s="111"/>
      <c r="Y24" s="111"/>
      <c r="Z24" s="111"/>
      <c r="AA24" s="111"/>
      <c r="AB24" s="111"/>
      <c r="AC24" s="111"/>
      <c r="AE24" s="111"/>
      <c r="AF24" s="111"/>
    </row>
    <row r="25" spans="21:32" ht="12.75" customHeight="1">
      <c r="U25" s="111"/>
      <c r="V25" s="111"/>
      <c r="W25" s="111"/>
      <c r="X25" s="111"/>
      <c r="Y25" s="111"/>
      <c r="Z25" s="111"/>
      <c r="AA25" s="111"/>
      <c r="AB25" s="111"/>
      <c r="AC25" s="111"/>
      <c r="AE25" s="111"/>
      <c r="AF25" s="111"/>
    </row>
    <row r="26" spans="21:32" ht="14.25">
      <c r="U26" s="111"/>
      <c r="V26" s="111"/>
      <c r="W26" s="111"/>
      <c r="X26" s="111"/>
      <c r="Y26" s="111"/>
      <c r="Z26" s="111"/>
      <c r="AA26" s="111"/>
      <c r="AB26" s="111"/>
      <c r="AC26" s="111"/>
      <c r="AE26" s="111"/>
      <c r="AF26" s="111"/>
    </row>
    <row r="27" spans="21:26" ht="12.75" customHeight="1">
      <c r="U27" s="111"/>
      <c r="V27" s="111"/>
      <c r="W27" s="111"/>
      <c r="X27" s="111"/>
      <c r="Y27" s="111"/>
      <c r="Z27" s="111"/>
    </row>
    <row r="28" spans="21:26" ht="14.25">
      <c r="U28" s="111"/>
      <c r="V28" s="111"/>
      <c r="W28" s="111"/>
      <c r="X28" s="111"/>
      <c r="Y28" s="111"/>
      <c r="Z28" s="111"/>
    </row>
    <row r="29" spans="21:26" ht="12.75" customHeight="1">
      <c r="U29" s="111"/>
      <c r="V29" s="111"/>
      <c r="W29" s="111"/>
      <c r="X29" s="111"/>
      <c r="Y29" s="111"/>
      <c r="Z29" s="111"/>
    </row>
    <row r="30" spans="21:26" ht="14.25">
      <c r="U30" s="111"/>
      <c r="V30" s="111"/>
      <c r="W30" s="111"/>
      <c r="X30" s="111"/>
      <c r="Y30" s="111"/>
      <c r="Z30" s="111"/>
    </row>
    <row r="31" spans="21:26" ht="12.75" customHeight="1">
      <c r="U31" s="111"/>
      <c r="V31" s="111"/>
      <c r="W31" s="111"/>
      <c r="X31" s="111"/>
      <c r="Y31" s="111"/>
      <c r="Z31" s="111"/>
    </row>
    <row r="32" spans="21:26" ht="14.25">
      <c r="U32" s="111"/>
      <c r="V32" s="111"/>
      <c r="W32" s="111"/>
      <c r="X32" s="111"/>
      <c r="Y32" s="111"/>
      <c r="Z32" s="111"/>
    </row>
    <row r="33" spans="21:26" ht="12.75" customHeight="1">
      <c r="U33" s="111"/>
      <c r="V33" s="111"/>
      <c r="W33" s="111"/>
      <c r="X33" s="111"/>
      <c r="Y33" s="111"/>
      <c r="Z33" s="111"/>
    </row>
    <row r="34" spans="21:26" ht="14.25">
      <c r="U34" s="111"/>
      <c r="V34" s="111"/>
      <c r="W34" s="111"/>
      <c r="X34" s="111"/>
      <c r="Y34" s="111"/>
      <c r="Z34" s="111"/>
    </row>
    <row r="35" spans="21:26" ht="12.75" customHeight="1">
      <c r="U35" s="111"/>
      <c r="V35" s="111"/>
      <c r="W35" s="111"/>
      <c r="X35" s="111"/>
      <c r="Y35" s="111"/>
      <c r="Z35" s="111"/>
    </row>
    <row r="36" spans="21:26" ht="14.25">
      <c r="U36" s="111"/>
      <c r="V36" s="111"/>
      <c r="W36" s="111"/>
      <c r="X36" s="111"/>
      <c r="Y36" s="111"/>
      <c r="Z36" s="111"/>
    </row>
    <row r="37" spans="21:26" ht="12.75" customHeight="1">
      <c r="U37" s="111"/>
      <c r="V37" s="111"/>
      <c r="W37" s="111"/>
      <c r="X37" s="111"/>
      <c r="Y37" s="111"/>
      <c r="Z37" s="111"/>
    </row>
    <row r="38" spans="21:26" ht="14.25">
      <c r="U38" s="111"/>
      <c r="V38" s="111"/>
      <c r="W38" s="111"/>
      <c r="X38" s="111"/>
      <c r="Y38" s="111"/>
      <c r="Z38" s="111"/>
    </row>
    <row r="39" spans="21:26" ht="12.75" customHeight="1">
      <c r="U39" s="111"/>
      <c r="V39" s="111"/>
      <c r="W39" s="111"/>
      <c r="X39" s="111"/>
      <c r="Y39" s="111"/>
      <c r="Z39" s="111"/>
    </row>
    <row r="40" spans="21:26" ht="14.25">
      <c r="U40" s="111"/>
      <c r="V40" s="111"/>
      <c r="W40" s="111"/>
      <c r="X40" s="111"/>
      <c r="Y40" s="111"/>
      <c r="Z40" s="111"/>
    </row>
    <row r="41" spans="21:26" ht="12.75" customHeight="1">
      <c r="U41" s="111"/>
      <c r="V41" s="111"/>
      <c r="W41" s="111"/>
      <c r="X41" s="111"/>
      <c r="Y41" s="111"/>
      <c r="Z41" s="111"/>
    </row>
    <row r="42" spans="21:26" ht="14.25">
      <c r="U42" s="111"/>
      <c r="V42" s="111"/>
      <c r="W42" s="111"/>
      <c r="X42" s="111"/>
      <c r="Y42" s="111"/>
      <c r="Z42" s="111"/>
    </row>
    <row r="43" spans="21:26" ht="12.75" customHeight="1">
      <c r="U43" s="111"/>
      <c r="V43" s="111"/>
      <c r="W43" s="111"/>
      <c r="X43" s="111"/>
      <c r="Y43" s="111"/>
      <c r="Z43" s="111"/>
    </row>
    <row r="44" spans="21:26" ht="14.25">
      <c r="U44" s="111"/>
      <c r="V44" s="111"/>
      <c r="W44" s="111"/>
      <c r="X44" s="111"/>
      <c r="Y44" s="111"/>
      <c r="Z44" s="111"/>
    </row>
    <row r="45" spans="21:26" ht="12.75" customHeight="1">
      <c r="U45" s="111"/>
      <c r="V45" s="111"/>
      <c r="W45" s="111"/>
      <c r="X45" s="111"/>
      <c r="Y45" s="111"/>
      <c r="Z45" s="111"/>
    </row>
    <row r="46" spans="21:26" ht="14.25">
      <c r="U46" s="111"/>
      <c r="V46" s="111"/>
      <c r="W46" s="111"/>
      <c r="X46" s="111"/>
      <c r="Y46" s="111"/>
      <c r="Z46" s="111"/>
    </row>
    <row r="47" spans="21:26" ht="12.75" customHeight="1">
      <c r="U47" s="111"/>
      <c r="V47" s="111"/>
      <c r="W47" s="111"/>
      <c r="X47" s="111"/>
      <c r="Y47" s="111"/>
      <c r="Z47" s="111"/>
    </row>
    <row r="48" spans="21:26" ht="14.25">
      <c r="U48" s="111"/>
      <c r="V48" s="111"/>
      <c r="W48" s="111"/>
      <c r="X48" s="111"/>
      <c r="Y48" s="111"/>
      <c r="Z48" s="111"/>
    </row>
    <row r="49" spans="21:26" ht="12.75" customHeight="1">
      <c r="U49" s="111"/>
      <c r="V49" s="111"/>
      <c r="W49" s="111"/>
      <c r="X49" s="111"/>
      <c r="Y49" s="111"/>
      <c r="Z49" s="111"/>
    </row>
    <row r="50" spans="21:26" ht="14.25">
      <c r="U50" s="111"/>
      <c r="V50" s="111"/>
      <c r="W50" s="111"/>
      <c r="X50" s="111"/>
      <c r="Y50" s="111"/>
      <c r="Z50" s="111"/>
    </row>
    <row r="51" spans="21:26" ht="12.75" customHeight="1">
      <c r="U51" s="111"/>
      <c r="V51" s="111"/>
      <c r="W51" s="111"/>
      <c r="X51" s="111"/>
      <c r="Y51" s="111"/>
      <c r="Z51" s="111"/>
    </row>
    <row r="52" spans="21:26" ht="14.25">
      <c r="U52" s="111"/>
      <c r="V52" s="111"/>
      <c r="W52" s="111"/>
      <c r="X52" s="111"/>
      <c r="Y52" s="111"/>
      <c r="Z52" s="111"/>
    </row>
    <row r="53" spans="21:26" ht="12.75" customHeight="1">
      <c r="U53" s="111"/>
      <c r="V53" s="111"/>
      <c r="W53" s="111"/>
      <c r="X53" s="111"/>
      <c r="Y53" s="111"/>
      <c r="Z53" s="111"/>
    </row>
    <row r="54" spans="21:26" ht="14.25">
      <c r="U54" s="111"/>
      <c r="V54" s="111"/>
      <c r="W54" s="111"/>
      <c r="X54" s="111"/>
      <c r="Y54" s="111"/>
      <c r="Z54" s="111"/>
    </row>
    <row r="55" spans="21:26" ht="12.75" customHeight="1">
      <c r="U55" s="111"/>
      <c r="V55" s="111"/>
      <c r="W55" s="111"/>
      <c r="X55" s="111"/>
      <c r="Y55" s="111"/>
      <c r="Z55" s="111"/>
    </row>
    <row r="56" spans="21:26" ht="14.25">
      <c r="U56" s="111"/>
      <c r="V56" s="111"/>
      <c r="W56" s="111"/>
      <c r="X56" s="111"/>
      <c r="Y56" s="111"/>
      <c r="Z56" s="111"/>
    </row>
    <row r="57" spans="21:26" ht="12.75" customHeight="1">
      <c r="U57" s="111"/>
      <c r="V57" s="111"/>
      <c r="W57" s="111"/>
      <c r="X57" s="111"/>
      <c r="Y57" s="111"/>
      <c r="Z57" s="111"/>
    </row>
    <row r="58" spans="21:26" ht="14.25">
      <c r="U58" s="111"/>
      <c r="V58" s="111"/>
      <c r="W58" s="111"/>
      <c r="X58" s="111"/>
      <c r="Y58" s="111"/>
      <c r="Z58" s="111"/>
    </row>
    <row r="59" spans="21:26" ht="12.75" customHeight="1">
      <c r="U59" s="111"/>
      <c r="V59" s="111"/>
      <c r="W59" s="111"/>
      <c r="X59" s="111"/>
      <c r="Y59" s="111"/>
      <c r="Z59" s="111"/>
    </row>
    <row r="60" spans="21:26" ht="14.25">
      <c r="U60" s="111"/>
      <c r="V60" s="111"/>
      <c r="W60" s="111"/>
      <c r="X60" s="111"/>
      <c r="Y60" s="111"/>
      <c r="Z60" s="111"/>
    </row>
    <row r="61" spans="21:26" ht="12.75" customHeight="1">
      <c r="U61" s="111"/>
      <c r="V61" s="111"/>
      <c r="W61" s="111"/>
      <c r="X61" s="111"/>
      <c r="Y61" s="111"/>
      <c r="Z61" s="111"/>
    </row>
    <row r="62" spans="21:26" ht="14.25">
      <c r="U62" s="111"/>
      <c r="V62" s="111"/>
      <c r="W62" s="111"/>
      <c r="X62" s="111"/>
      <c r="Y62" s="111"/>
      <c r="Z62" s="111"/>
    </row>
    <row r="63" spans="21:26" ht="12.75" customHeight="1">
      <c r="U63" s="111"/>
      <c r="V63" s="111"/>
      <c r="W63" s="111"/>
      <c r="X63" s="111"/>
      <c r="Y63" s="111"/>
      <c r="Z63" s="111"/>
    </row>
    <row r="64" spans="21:26" ht="14.25">
      <c r="U64" s="111"/>
      <c r="V64" s="111"/>
      <c r="W64" s="111"/>
      <c r="X64" s="111"/>
      <c r="Y64" s="111"/>
      <c r="Z64" s="111"/>
    </row>
    <row r="65" spans="21:26" ht="12.75" customHeight="1">
      <c r="U65" s="111"/>
      <c r="V65" s="111"/>
      <c r="W65" s="111"/>
      <c r="X65" s="111"/>
      <c r="Y65" s="111"/>
      <c r="Z65" s="111"/>
    </row>
    <row r="66" spans="21:26" ht="14.25">
      <c r="U66" s="111"/>
      <c r="V66" s="111"/>
      <c r="W66" s="111"/>
      <c r="X66" s="111"/>
      <c r="Y66" s="111"/>
      <c r="Z66" s="111"/>
    </row>
    <row r="67" spans="21:26" ht="12.75" customHeight="1">
      <c r="U67" s="111"/>
      <c r="V67" s="111"/>
      <c r="W67" s="111"/>
      <c r="X67" s="111"/>
      <c r="Y67" s="111"/>
      <c r="Z67" s="111"/>
    </row>
    <row r="68" spans="21:26" ht="14.25">
      <c r="U68" s="111"/>
      <c r="V68" s="111"/>
      <c r="W68" s="111"/>
      <c r="X68" s="111"/>
      <c r="Y68" s="111"/>
      <c r="Z68" s="111"/>
    </row>
    <row r="69" spans="21:26" ht="12.75" customHeight="1">
      <c r="U69" s="111"/>
      <c r="V69" s="111"/>
      <c r="W69" s="111"/>
      <c r="X69" s="111"/>
      <c r="Y69" s="111"/>
      <c r="Z69" s="111"/>
    </row>
    <row r="70" spans="21:26" ht="14.25">
      <c r="U70" s="111"/>
      <c r="V70" s="111"/>
      <c r="W70" s="111"/>
      <c r="X70" s="111"/>
      <c r="Y70" s="111"/>
      <c r="Z70" s="111"/>
    </row>
    <row r="71" spans="21:26" ht="12.75" customHeight="1">
      <c r="U71" s="111"/>
      <c r="V71" s="111"/>
      <c r="W71" s="111"/>
      <c r="X71" s="111"/>
      <c r="Y71" s="111"/>
      <c r="Z71" s="111"/>
    </row>
    <row r="73" ht="12.75" customHeight="1"/>
    <row r="75" ht="12.75" customHeight="1"/>
    <row r="77" ht="12.75" customHeight="1"/>
    <row r="79" ht="12.75" customHeight="1"/>
    <row r="81" ht="12.75" customHeight="1"/>
    <row r="83" ht="12.75" customHeight="1"/>
    <row r="85" ht="12.75" customHeight="1"/>
    <row r="87" ht="12.75" customHeight="1"/>
    <row r="89" ht="12.75" customHeight="1"/>
    <row r="91" ht="12.75" customHeight="1"/>
    <row r="93" ht="12.75" customHeight="1"/>
    <row r="95" ht="12.75" customHeight="1"/>
    <row r="97" ht="12.75" customHeight="1"/>
    <row r="99" ht="12.75" customHeight="1"/>
    <row r="101" ht="12.75" customHeight="1"/>
    <row r="103" ht="12.75" customHeight="1"/>
    <row r="105" ht="12.75" customHeight="1"/>
    <row r="107" ht="12.75" customHeight="1"/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29" ht="12.75" customHeight="1"/>
    <row r="131" ht="12.75" customHeight="1"/>
    <row r="133" ht="12.75" customHeight="1"/>
    <row r="135" ht="12.75" customHeight="1"/>
    <row r="137" ht="12.75" customHeight="1"/>
    <row r="139" ht="12.75" customHeight="1"/>
    <row r="141" ht="12.75" customHeight="1"/>
    <row r="143" ht="12.75" customHeight="1"/>
    <row r="145" ht="12.75" customHeight="1"/>
    <row r="147" ht="12.75" customHeight="1"/>
    <row r="149" ht="12.75" customHeight="1"/>
    <row r="151" ht="12.75" customHeight="1"/>
    <row r="153" ht="12.75" customHeight="1"/>
    <row r="155" ht="12.75" customHeight="1"/>
    <row r="157" ht="12.75" customHeight="1"/>
    <row r="159" ht="12.75" customHeight="1"/>
    <row r="161" ht="12.75" customHeight="1"/>
    <row r="163" ht="12.75" customHeight="1"/>
    <row r="165" ht="12.75" customHeight="1"/>
    <row r="167" ht="12.75" customHeight="1"/>
    <row r="169" ht="12.75" customHeight="1"/>
    <row r="171" ht="12.75" customHeight="1"/>
    <row r="173" ht="12.75" customHeight="1"/>
    <row r="175" ht="12.75" customHeight="1"/>
    <row r="177" ht="12.75" customHeight="1"/>
    <row r="179" ht="12.75" customHeight="1"/>
    <row r="181" ht="12.75" customHeight="1"/>
    <row r="183" ht="12.75" customHeight="1"/>
    <row r="185" ht="12.75" customHeight="1"/>
    <row r="187" ht="12.75" customHeight="1"/>
    <row r="189" ht="12.75" customHeight="1"/>
    <row r="191" ht="12.75" customHeight="1"/>
    <row r="193" ht="12.75" customHeight="1"/>
    <row r="195" ht="12.75" customHeight="1"/>
    <row r="197" ht="12.75" customHeight="1"/>
    <row r="199" ht="12.75" customHeight="1"/>
    <row r="201" ht="12.75" customHeight="1"/>
    <row r="203" ht="12.75" customHeight="1"/>
    <row r="205" ht="12.75" customHeight="1"/>
    <row r="207" ht="12.75" customHeight="1"/>
    <row r="209" ht="12.75" customHeight="1"/>
    <row r="211" ht="12.75" customHeight="1"/>
    <row r="213" ht="12.75" customHeight="1"/>
    <row r="215" ht="12.75" customHeight="1"/>
    <row r="217" ht="12.75" customHeight="1"/>
    <row r="219" ht="12.75" customHeight="1"/>
  </sheetData>
  <mergeCells count="14">
    <mergeCell ref="A1:Y1"/>
    <mergeCell ref="A2:A3"/>
    <mergeCell ref="B2:B3"/>
    <mergeCell ref="C2:C3"/>
    <mergeCell ref="D2:H2"/>
    <mergeCell ref="I2:M2"/>
    <mergeCell ref="N2:Q2"/>
    <mergeCell ref="R2:S2"/>
    <mergeCell ref="T2:T3"/>
    <mergeCell ref="A8:A11"/>
    <mergeCell ref="A12:A15"/>
    <mergeCell ref="A16:A19"/>
    <mergeCell ref="V2:Y2"/>
    <mergeCell ref="A4:A7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7"/>
  <sheetViews>
    <sheetView workbookViewId="0" topLeftCell="A36">
      <selection activeCell="N59" sqref="N59"/>
    </sheetView>
  </sheetViews>
  <sheetFormatPr defaultColWidth="9.00390625" defaultRowHeight="16.5" customHeight="1"/>
  <cols>
    <col min="1" max="1" width="9.00390625" style="21" customWidth="1"/>
    <col min="2" max="2" width="10.625" style="21" customWidth="1"/>
    <col min="3" max="3" width="5.00390625" style="45" customWidth="1"/>
    <col min="4" max="4" width="16.50390625" style="21" customWidth="1"/>
    <col min="5" max="5" width="7.00390625" style="46" customWidth="1"/>
    <col min="6" max="6" width="7.625" style="47" customWidth="1"/>
    <col min="7" max="8" width="7.75390625" style="48" customWidth="1"/>
    <col min="9" max="9" width="8.00390625" style="48" customWidth="1"/>
    <col min="10" max="10" width="10.125" style="48" customWidth="1"/>
    <col min="11" max="11" width="7.75390625" style="48" customWidth="1"/>
    <col min="12" max="12" width="5.50390625" style="49" customWidth="1"/>
    <col min="13" max="16384" width="9.00390625" style="21" customWidth="1"/>
  </cols>
  <sheetData>
    <row r="1" spans="3:12" ht="25.5" customHeight="1">
      <c r="C1" s="352" t="s">
        <v>183</v>
      </c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6.5" customHeight="1">
      <c r="A2" s="102" t="s">
        <v>76</v>
      </c>
      <c r="B2" s="102" t="s">
        <v>24</v>
      </c>
      <c r="C2" s="354" t="s">
        <v>25</v>
      </c>
      <c r="D2" s="355" t="s">
        <v>26</v>
      </c>
      <c r="E2" s="356" t="s">
        <v>27</v>
      </c>
      <c r="F2" s="348" t="s">
        <v>28</v>
      </c>
      <c r="G2" s="350" t="s">
        <v>29</v>
      </c>
      <c r="H2" s="351"/>
      <c r="I2" s="351"/>
      <c r="J2" s="350" t="s">
        <v>30</v>
      </c>
      <c r="K2" s="350" t="s">
        <v>31</v>
      </c>
      <c r="L2" s="346" t="s">
        <v>32</v>
      </c>
    </row>
    <row r="3" spans="1:12" ht="16.5" customHeight="1">
      <c r="A3" s="103"/>
      <c r="B3" s="103"/>
      <c r="C3" s="355"/>
      <c r="D3" s="355"/>
      <c r="E3" s="357"/>
      <c r="F3" s="349"/>
      <c r="G3" s="26" t="s">
        <v>19</v>
      </c>
      <c r="H3" s="26" t="s">
        <v>20</v>
      </c>
      <c r="I3" s="26" t="s">
        <v>21</v>
      </c>
      <c r="J3" s="351"/>
      <c r="K3" s="351"/>
      <c r="L3" s="347"/>
    </row>
    <row r="4" spans="1:12" s="16" customFormat="1" ht="18" customHeight="1">
      <c r="A4" s="310" t="s">
        <v>49</v>
      </c>
      <c r="B4" s="310" t="s">
        <v>83</v>
      </c>
      <c r="C4" s="344" t="s">
        <v>43</v>
      </c>
      <c r="D4" s="28" t="s">
        <v>33</v>
      </c>
      <c r="E4" s="24">
        <v>41.8</v>
      </c>
      <c r="F4" s="25">
        <v>811</v>
      </c>
      <c r="G4" s="23">
        <v>8.45</v>
      </c>
      <c r="H4" s="23">
        <v>8.24</v>
      </c>
      <c r="I4" s="23">
        <v>8.505</v>
      </c>
      <c r="J4" s="23">
        <v>559.89</v>
      </c>
      <c r="K4" s="29">
        <v>2.77</v>
      </c>
      <c r="L4" s="22">
        <v>6</v>
      </c>
    </row>
    <row r="5" spans="1:12" s="16" customFormat="1" ht="18" customHeight="1">
      <c r="A5" s="310"/>
      <c r="B5" s="310"/>
      <c r="C5" s="344"/>
      <c r="D5" s="28" t="s">
        <v>34</v>
      </c>
      <c r="E5" s="24">
        <v>42.2</v>
      </c>
      <c r="F5" s="25"/>
      <c r="G5" s="23">
        <v>10.21</v>
      </c>
      <c r="H5" s="23">
        <v>10.32</v>
      </c>
      <c r="I5" s="23">
        <v>9.83</v>
      </c>
      <c r="J5" s="23">
        <v>506.15</v>
      </c>
      <c r="K5" s="23">
        <v>7.68</v>
      </c>
      <c r="L5" s="22">
        <v>6</v>
      </c>
    </row>
    <row r="6" spans="1:12" s="16" customFormat="1" ht="18" customHeight="1">
      <c r="A6" s="310"/>
      <c r="B6" s="310"/>
      <c r="C6" s="344"/>
      <c r="D6" s="28" t="s">
        <v>35</v>
      </c>
      <c r="E6" s="24">
        <v>47.8</v>
      </c>
      <c r="F6" s="25"/>
      <c r="G6" s="23">
        <v>12.18</v>
      </c>
      <c r="H6" s="23">
        <v>12.36</v>
      </c>
      <c r="I6" s="23">
        <v>12.24</v>
      </c>
      <c r="J6" s="23">
        <v>612.96</v>
      </c>
      <c r="K6" s="23">
        <v>8.61</v>
      </c>
      <c r="L6" s="22">
        <v>4</v>
      </c>
    </row>
    <row r="7" spans="1:12" s="16" customFormat="1" ht="18" customHeight="1">
      <c r="A7" s="310"/>
      <c r="B7" s="310"/>
      <c r="C7" s="344"/>
      <c r="D7" s="28" t="s">
        <v>36</v>
      </c>
      <c r="E7" s="24">
        <v>41.07</v>
      </c>
      <c r="F7" s="30"/>
      <c r="G7" s="23">
        <v>11.38</v>
      </c>
      <c r="H7" s="23">
        <v>11.47</v>
      </c>
      <c r="I7" s="23">
        <v>10.98</v>
      </c>
      <c r="J7" s="23">
        <v>522.07</v>
      </c>
      <c r="K7" s="23">
        <v>3.38</v>
      </c>
      <c r="L7" s="22">
        <v>5</v>
      </c>
    </row>
    <row r="8" spans="1:12" s="16" customFormat="1" ht="18" customHeight="1">
      <c r="A8" s="310"/>
      <c r="B8" s="310"/>
      <c r="C8" s="344"/>
      <c r="D8" s="28" t="s">
        <v>37</v>
      </c>
      <c r="E8" s="24">
        <v>43.4</v>
      </c>
      <c r="F8" s="25">
        <v>835</v>
      </c>
      <c r="G8" s="23">
        <v>10.36</v>
      </c>
      <c r="H8" s="23">
        <v>10.92</v>
      </c>
      <c r="I8" s="23">
        <v>10.22</v>
      </c>
      <c r="J8" s="23">
        <v>526.57</v>
      </c>
      <c r="K8" s="23">
        <v>7.47</v>
      </c>
      <c r="L8" s="22">
        <v>3</v>
      </c>
    </row>
    <row r="9" spans="1:12" s="16" customFormat="1" ht="18" customHeight="1">
      <c r="A9" s="310"/>
      <c r="B9" s="310"/>
      <c r="C9" s="344"/>
      <c r="D9" s="28" t="s">
        <v>38</v>
      </c>
      <c r="E9" s="24">
        <v>32.8</v>
      </c>
      <c r="F9" s="30"/>
      <c r="G9" s="31">
        <v>5.76</v>
      </c>
      <c r="H9" s="31">
        <v>6</v>
      </c>
      <c r="I9" s="31">
        <v>5.63</v>
      </c>
      <c r="J9" s="31">
        <v>290.56</v>
      </c>
      <c r="K9" s="31">
        <v>-8.67</v>
      </c>
      <c r="L9" s="31">
        <v>12</v>
      </c>
    </row>
    <row r="10" spans="1:12" s="16" customFormat="1" ht="18" customHeight="1">
      <c r="A10" s="310"/>
      <c r="B10" s="310"/>
      <c r="C10" s="344"/>
      <c r="D10" s="28" t="s">
        <v>39</v>
      </c>
      <c r="E10" s="24">
        <v>42.46</v>
      </c>
      <c r="F10" s="30"/>
      <c r="G10" s="23">
        <v>9.14</v>
      </c>
      <c r="H10" s="23">
        <v>9.03</v>
      </c>
      <c r="I10" s="23">
        <v>8.65</v>
      </c>
      <c r="J10" s="23">
        <v>447.13</v>
      </c>
      <c r="K10" s="23">
        <v>4.56</v>
      </c>
      <c r="L10" s="22">
        <v>6</v>
      </c>
    </row>
    <row r="11" spans="1:12" s="16" customFormat="1" ht="18" customHeight="1">
      <c r="A11" s="310"/>
      <c r="B11" s="310"/>
      <c r="C11" s="344"/>
      <c r="D11" s="28" t="s">
        <v>40</v>
      </c>
      <c r="E11" s="24">
        <v>40.3</v>
      </c>
      <c r="F11" s="25"/>
      <c r="G11" s="23">
        <v>11.4</v>
      </c>
      <c r="H11" s="23">
        <v>11.1</v>
      </c>
      <c r="I11" s="23">
        <v>11</v>
      </c>
      <c r="J11" s="23">
        <v>558.5</v>
      </c>
      <c r="K11" s="23">
        <v>5.38</v>
      </c>
      <c r="L11" s="22">
        <v>5</v>
      </c>
    </row>
    <row r="12" spans="1:12" s="16" customFormat="1" ht="16.5" customHeight="1">
      <c r="A12" s="310"/>
      <c r="B12" s="310"/>
      <c r="C12" s="344"/>
      <c r="D12" s="28" t="s">
        <v>41</v>
      </c>
      <c r="E12" s="24">
        <v>39.5</v>
      </c>
      <c r="F12" s="30">
        <v>762</v>
      </c>
      <c r="G12" s="23">
        <v>11</v>
      </c>
      <c r="H12" s="23">
        <v>10.85</v>
      </c>
      <c r="I12" s="23">
        <v>11</v>
      </c>
      <c r="J12" s="23">
        <v>553.31</v>
      </c>
      <c r="K12" s="23">
        <v>4.19</v>
      </c>
      <c r="L12" s="22">
        <v>7</v>
      </c>
    </row>
    <row r="13" spans="1:12" s="16" customFormat="1" ht="18" customHeight="1">
      <c r="A13" s="310"/>
      <c r="B13" s="310"/>
      <c r="C13" s="344"/>
      <c r="D13" s="33" t="s">
        <v>42</v>
      </c>
      <c r="E13" s="34">
        <f>AVERAGE(E4:E12)</f>
        <v>41.25888888888889</v>
      </c>
      <c r="F13" s="35">
        <f>AVERAGE(F4:F12)</f>
        <v>802.6666666666666</v>
      </c>
      <c r="G13" s="36"/>
      <c r="H13" s="36"/>
      <c r="I13" s="36"/>
      <c r="J13" s="36">
        <f>AVERAGE(J4:J12)</f>
        <v>508.5711111111111</v>
      </c>
      <c r="K13" s="36">
        <f>(J13/486.79-1)*100</f>
        <v>4.474436843630958</v>
      </c>
      <c r="L13" s="39">
        <v>6</v>
      </c>
    </row>
    <row r="14" spans="1:12" s="16" customFormat="1" ht="18.75" customHeight="1">
      <c r="A14" s="310"/>
      <c r="B14" s="339" t="s">
        <v>94</v>
      </c>
      <c r="C14" s="344" t="s">
        <v>95</v>
      </c>
      <c r="D14" s="28" t="s">
        <v>96</v>
      </c>
      <c r="E14" s="3">
        <v>32.7</v>
      </c>
      <c r="F14" s="2">
        <v>781</v>
      </c>
      <c r="G14" s="72">
        <v>8.105</v>
      </c>
      <c r="H14" s="72">
        <v>8.015</v>
      </c>
      <c r="I14" s="72">
        <v>7.885</v>
      </c>
      <c r="J14" s="104">
        <v>533.44</v>
      </c>
      <c r="K14" s="2">
        <v>-1.55</v>
      </c>
      <c r="L14" s="2">
        <v>12</v>
      </c>
    </row>
    <row r="15" spans="1:12" s="16" customFormat="1" ht="18.75" customHeight="1">
      <c r="A15" s="310"/>
      <c r="B15" s="339"/>
      <c r="C15" s="344"/>
      <c r="D15" s="28" t="s">
        <v>97</v>
      </c>
      <c r="E15" s="3">
        <v>42.5</v>
      </c>
      <c r="F15" s="2"/>
      <c r="G15" s="72">
        <v>10.32</v>
      </c>
      <c r="H15" s="72">
        <v>9.96</v>
      </c>
      <c r="I15" s="72">
        <v>10.14</v>
      </c>
      <c r="J15" s="104">
        <v>507.15</v>
      </c>
      <c r="K15" s="2">
        <v>13.69</v>
      </c>
      <c r="L15" s="2">
        <v>1</v>
      </c>
    </row>
    <row r="16" spans="1:12" s="16" customFormat="1" ht="18.75" customHeight="1">
      <c r="A16" s="310"/>
      <c r="B16" s="339"/>
      <c r="C16" s="344"/>
      <c r="D16" s="28" t="s">
        <v>98</v>
      </c>
      <c r="E16" s="3">
        <v>45.33</v>
      </c>
      <c r="F16" s="10"/>
      <c r="G16" s="72">
        <v>11.03</v>
      </c>
      <c r="H16" s="72">
        <v>11.02</v>
      </c>
      <c r="I16" s="72">
        <v>11.04</v>
      </c>
      <c r="J16" s="104">
        <v>551.52</v>
      </c>
      <c r="K16" s="2">
        <v>6.88</v>
      </c>
      <c r="L16" s="2">
        <v>4</v>
      </c>
    </row>
    <row r="17" spans="1:12" s="16" customFormat="1" ht="18.75" customHeight="1">
      <c r="A17" s="310"/>
      <c r="B17" s="339"/>
      <c r="C17" s="344"/>
      <c r="D17" s="28" t="s">
        <v>99</v>
      </c>
      <c r="E17" s="3">
        <v>41.8</v>
      </c>
      <c r="F17" s="10"/>
      <c r="G17" s="72">
        <v>12.66</v>
      </c>
      <c r="H17" s="72">
        <v>12.08</v>
      </c>
      <c r="I17" s="72">
        <v>11.13</v>
      </c>
      <c r="J17" s="104">
        <v>553.6</v>
      </c>
      <c r="K17" s="2">
        <v>4.9</v>
      </c>
      <c r="L17" s="2">
        <v>1</v>
      </c>
    </row>
    <row r="18" spans="1:12" s="16" customFormat="1" ht="18.75" customHeight="1">
      <c r="A18" s="310"/>
      <c r="B18" s="339"/>
      <c r="C18" s="344"/>
      <c r="D18" s="28" t="s">
        <v>100</v>
      </c>
      <c r="E18" s="3">
        <v>43.3</v>
      </c>
      <c r="F18" s="2">
        <v>801</v>
      </c>
      <c r="G18" s="72">
        <v>11.28</v>
      </c>
      <c r="H18" s="72">
        <v>11.22</v>
      </c>
      <c r="I18" s="72">
        <v>11.2</v>
      </c>
      <c r="J18" s="104">
        <v>561.77</v>
      </c>
      <c r="K18" s="2">
        <v>8.91</v>
      </c>
      <c r="L18" s="2">
        <v>4</v>
      </c>
    </row>
    <row r="19" spans="1:12" s="16" customFormat="1" ht="18.75" customHeight="1">
      <c r="A19" s="310"/>
      <c r="B19" s="339"/>
      <c r="C19" s="344"/>
      <c r="D19" s="28" t="s">
        <v>101</v>
      </c>
      <c r="E19" s="3">
        <v>37.7</v>
      </c>
      <c r="F19" s="10"/>
      <c r="G19" s="72">
        <v>8.5</v>
      </c>
      <c r="H19" s="72">
        <v>9.2</v>
      </c>
      <c r="I19" s="72">
        <v>9.4</v>
      </c>
      <c r="J19" s="104">
        <v>452.8</v>
      </c>
      <c r="K19" s="2">
        <v>-2.17</v>
      </c>
      <c r="L19" s="2">
        <v>12</v>
      </c>
    </row>
    <row r="20" spans="1:12" s="16" customFormat="1" ht="18.75" customHeight="1">
      <c r="A20" s="310"/>
      <c r="B20" s="339"/>
      <c r="C20" s="344"/>
      <c r="D20" s="28" t="s">
        <v>102</v>
      </c>
      <c r="E20" s="3">
        <v>44.83</v>
      </c>
      <c r="F20" s="10"/>
      <c r="G20" s="72">
        <v>10.57</v>
      </c>
      <c r="H20" s="72">
        <v>9.81</v>
      </c>
      <c r="I20" s="72">
        <v>10.16</v>
      </c>
      <c r="J20" s="104">
        <v>509.13</v>
      </c>
      <c r="K20" s="2">
        <v>8.53</v>
      </c>
      <c r="L20" s="2">
        <v>4</v>
      </c>
    </row>
    <row r="21" spans="1:12" s="16" customFormat="1" ht="18.75" customHeight="1">
      <c r="A21" s="310"/>
      <c r="B21" s="339"/>
      <c r="C21" s="344"/>
      <c r="D21" s="28" t="s">
        <v>103</v>
      </c>
      <c r="E21" s="3">
        <v>32</v>
      </c>
      <c r="F21" s="10"/>
      <c r="G21" s="72">
        <v>10.2</v>
      </c>
      <c r="H21" s="72">
        <v>10.2</v>
      </c>
      <c r="I21" s="72">
        <v>11.1</v>
      </c>
      <c r="J21" s="104">
        <v>525</v>
      </c>
      <c r="K21" s="2">
        <v>0.64</v>
      </c>
      <c r="L21" s="10">
        <v>8</v>
      </c>
    </row>
    <row r="22" spans="1:12" s="16" customFormat="1" ht="18.75" customHeight="1">
      <c r="A22" s="310"/>
      <c r="B22" s="339"/>
      <c r="C22" s="344"/>
      <c r="D22" s="28" t="s">
        <v>104</v>
      </c>
      <c r="E22" s="3">
        <v>39.5</v>
      </c>
      <c r="F22" s="2">
        <v>759</v>
      </c>
      <c r="G22" s="72">
        <v>11.25</v>
      </c>
      <c r="H22" s="72">
        <v>11.22</v>
      </c>
      <c r="I22" s="72">
        <v>11.4</v>
      </c>
      <c r="J22" s="104">
        <v>570.49</v>
      </c>
      <c r="K22" s="2">
        <v>6.18</v>
      </c>
      <c r="L22" s="2">
        <v>3</v>
      </c>
    </row>
    <row r="23" spans="1:12" s="16" customFormat="1" ht="18.75" customHeight="1">
      <c r="A23" s="310"/>
      <c r="B23" s="339"/>
      <c r="C23" s="344"/>
      <c r="D23" s="33" t="s">
        <v>105</v>
      </c>
      <c r="E23" s="74">
        <f>AVERAGE(E14:E22)</f>
        <v>39.962222222222216</v>
      </c>
      <c r="F23" s="74">
        <f>AVERAGE(F14:F22)</f>
        <v>780.3333333333334</v>
      </c>
      <c r="G23" s="75"/>
      <c r="H23" s="75"/>
      <c r="I23" s="75"/>
      <c r="J23" s="75">
        <f>(J14+J15+J16+J17+J18+J20+J21+J22)/8</f>
        <v>539.0125</v>
      </c>
      <c r="K23" s="73">
        <v>5.8</v>
      </c>
      <c r="L23" s="73">
        <v>3</v>
      </c>
    </row>
    <row r="24" spans="1:12" s="16" customFormat="1" ht="16.5" customHeight="1">
      <c r="A24" s="310"/>
      <c r="B24" s="54" t="s">
        <v>145</v>
      </c>
      <c r="C24" s="54" t="s">
        <v>144</v>
      </c>
      <c r="D24" s="2" t="s">
        <v>134</v>
      </c>
      <c r="E24" s="2">
        <v>39.6</v>
      </c>
      <c r="F24" s="2"/>
      <c r="G24" s="2">
        <v>125.5</v>
      </c>
      <c r="H24" s="2">
        <v>129</v>
      </c>
      <c r="I24" s="2">
        <v>127.25</v>
      </c>
      <c r="J24" s="2">
        <v>635.96</v>
      </c>
      <c r="K24" s="2">
        <v>7.84</v>
      </c>
      <c r="L24" s="2">
        <v>1</v>
      </c>
    </row>
    <row r="25" spans="1:12" s="16" customFormat="1" ht="16.5" customHeight="1">
      <c r="A25" s="310"/>
      <c r="B25" s="54"/>
      <c r="C25" s="54"/>
      <c r="D25" s="2" t="s">
        <v>135</v>
      </c>
      <c r="E25" s="2">
        <v>43.6</v>
      </c>
      <c r="F25" s="2"/>
      <c r="G25" s="2">
        <v>136.56</v>
      </c>
      <c r="H25" s="2">
        <v>136.74</v>
      </c>
      <c r="I25" s="2">
        <v>136.65</v>
      </c>
      <c r="J25" s="2">
        <v>546.6</v>
      </c>
      <c r="K25" s="2">
        <v>7.38</v>
      </c>
      <c r="L25" s="2">
        <v>2</v>
      </c>
    </row>
    <row r="26" spans="1:12" s="16" customFormat="1" ht="16.5" customHeight="1">
      <c r="A26" s="310"/>
      <c r="B26" s="54"/>
      <c r="C26" s="54"/>
      <c r="D26" s="2" t="s">
        <v>136</v>
      </c>
      <c r="E26" s="2">
        <v>39.2</v>
      </c>
      <c r="F26" s="2"/>
      <c r="G26" s="2">
        <v>117.6</v>
      </c>
      <c r="H26" s="2">
        <v>117.2</v>
      </c>
      <c r="I26" s="2">
        <v>117.4</v>
      </c>
      <c r="J26" s="2">
        <v>587</v>
      </c>
      <c r="K26" s="2">
        <v>1.29</v>
      </c>
      <c r="L26" s="2">
        <v>2</v>
      </c>
    </row>
    <row r="27" spans="1:12" s="16" customFormat="1" ht="16.5" customHeight="1">
      <c r="A27" s="310"/>
      <c r="B27" s="54"/>
      <c r="C27" s="54"/>
      <c r="D27" s="2" t="s">
        <v>137</v>
      </c>
      <c r="E27" s="2">
        <v>41.7</v>
      </c>
      <c r="F27" s="2">
        <v>782</v>
      </c>
      <c r="G27" s="2">
        <v>132.76</v>
      </c>
      <c r="H27" s="2">
        <v>134.1</v>
      </c>
      <c r="I27" s="2">
        <v>133.43</v>
      </c>
      <c r="J27" s="2">
        <v>667.15</v>
      </c>
      <c r="K27" s="2">
        <v>6.43</v>
      </c>
      <c r="L27" s="2">
        <v>1</v>
      </c>
    </row>
    <row r="28" spans="1:12" s="16" customFormat="1" ht="16.5" customHeight="1">
      <c r="A28" s="310"/>
      <c r="B28" s="54"/>
      <c r="C28" s="54"/>
      <c r="D28" s="2" t="s">
        <v>138</v>
      </c>
      <c r="E28" s="2">
        <v>42.7</v>
      </c>
      <c r="F28" s="2">
        <v>780</v>
      </c>
      <c r="G28" s="2">
        <v>118.3</v>
      </c>
      <c r="H28" s="2">
        <v>115.84</v>
      </c>
      <c r="I28" s="2">
        <v>117.07</v>
      </c>
      <c r="J28" s="2">
        <v>585.35</v>
      </c>
      <c r="K28" s="2">
        <v>8.64</v>
      </c>
      <c r="L28" s="2">
        <v>1</v>
      </c>
    </row>
    <row r="29" spans="1:12" s="16" customFormat="1" ht="16.5" customHeight="1">
      <c r="A29" s="310"/>
      <c r="B29" s="54"/>
      <c r="C29" s="54"/>
      <c r="D29" s="2" t="s">
        <v>139</v>
      </c>
      <c r="E29" s="2">
        <v>41.8</v>
      </c>
      <c r="F29" s="2"/>
      <c r="G29" s="2">
        <v>116.5</v>
      </c>
      <c r="H29" s="2">
        <v>123</v>
      </c>
      <c r="I29" s="2">
        <v>119.75</v>
      </c>
      <c r="J29" s="2">
        <v>570.2</v>
      </c>
      <c r="K29" s="2">
        <v>6.8</v>
      </c>
      <c r="L29" s="2">
        <v>1</v>
      </c>
    </row>
    <row r="30" spans="1:12" s="16" customFormat="1" ht="16.5" customHeight="1">
      <c r="A30" s="310"/>
      <c r="B30" s="54"/>
      <c r="C30" s="54"/>
      <c r="D30" s="2" t="s">
        <v>140</v>
      </c>
      <c r="E30" s="2">
        <v>44.7</v>
      </c>
      <c r="F30" s="2"/>
      <c r="G30" s="2">
        <v>159.8</v>
      </c>
      <c r="H30" s="2">
        <v>166.9</v>
      </c>
      <c r="I30" s="2">
        <v>163.35</v>
      </c>
      <c r="J30" s="105">
        <v>702.62</v>
      </c>
      <c r="K30" s="2">
        <v>8.11</v>
      </c>
      <c r="L30" s="2">
        <v>1</v>
      </c>
    </row>
    <row r="31" spans="1:12" s="16" customFormat="1" ht="16.5" customHeight="1">
      <c r="A31" s="310"/>
      <c r="B31" s="54"/>
      <c r="C31" s="54"/>
      <c r="D31" s="2" t="s">
        <v>141</v>
      </c>
      <c r="E31" s="2">
        <v>39.6</v>
      </c>
      <c r="F31" s="2"/>
      <c r="G31" s="2">
        <v>173.3</v>
      </c>
      <c r="H31" s="2">
        <v>175.9</v>
      </c>
      <c r="I31" s="2">
        <v>174.6</v>
      </c>
      <c r="J31" s="105">
        <v>582.03</v>
      </c>
      <c r="K31" s="2">
        <v>4.65</v>
      </c>
      <c r="L31" s="2">
        <v>3</v>
      </c>
    </row>
    <row r="32" spans="1:12" s="16" customFormat="1" ht="16.5" customHeight="1">
      <c r="A32" s="310"/>
      <c r="B32" s="54"/>
      <c r="C32" s="54"/>
      <c r="D32" s="73" t="s">
        <v>117</v>
      </c>
      <c r="E32" s="106">
        <v>41.6</v>
      </c>
      <c r="F32" s="106"/>
      <c r="G32" s="73"/>
      <c r="H32" s="73"/>
      <c r="I32" s="73"/>
      <c r="J32" s="106">
        <v>609.61</v>
      </c>
      <c r="K32" s="106">
        <v>6.39</v>
      </c>
      <c r="L32" s="73">
        <v>1</v>
      </c>
    </row>
    <row r="33" spans="1:12" s="16" customFormat="1" ht="18.75" customHeight="1">
      <c r="A33" s="310" t="s">
        <v>51</v>
      </c>
      <c r="B33" s="310" t="s">
        <v>83</v>
      </c>
      <c r="C33" s="344" t="s">
        <v>45</v>
      </c>
      <c r="D33" s="28" t="s">
        <v>33</v>
      </c>
      <c r="E33" s="24">
        <v>40.8</v>
      </c>
      <c r="F33" s="25">
        <v>806</v>
      </c>
      <c r="G33" s="23">
        <v>8.27</v>
      </c>
      <c r="H33" s="23">
        <v>8.685</v>
      </c>
      <c r="I33" s="23">
        <v>8.435</v>
      </c>
      <c r="J33" s="23">
        <v>564.22</v>
      </c>
      <c r="K33" s="29">
        <v>3.57</v>
      </c>
      <c r="L33" s="22">
        <v>3</v>
      </c>
    </row>
    <row r="34" spans="1:12" s="16" customFormat="1" ht="18.75" customHeight="1">
      <c r="A34" s="310"/>
      <c r="B34" s="310"/>
      <c r="C34" s="344"/>
      <c r="D34" s="28" t="s">
        <v>34</v>
      </c>
      <c r="E34" s="24">
        <v>40.5</v>
      </c>
      <c r="F34" s="25"/>
      <c r="G34" s="23">
        <v>10.03</v>
      </c>
      <c r="H34" s="23">
        <v>9.9</v>
      </c>
      <c r="I34" s="23">
        <v>9.95</v>
      </c>
      <c r="J34" s="23">
        <v>498.15</v>
      </c>
      <c r="K34" s="23">
        <v>5.32</v>
      </c>
      <c r="L34" s="22">
        <v>8</v>
      </c>
    </row>
    <row r="35" spans="1:12" s="16" customFormat="1" ht="18.75" customHeight="1">
      <c r="A35" s="310"/>
      <c r="B35" s="310"/>
      <c r="C35" s="344"/>
      <c r="D35" s="28" t="s">
        <v>35</v>
      </c>
      <c r="E35" s="24">
        <v>44</v>
      </c>
      <c r="F35" s="25"/>
      <c r="G35" s="23">
        <v>11.78</v>
      </c>
      <c r="H35" s="23">
        <v>11.98</v>
      </c>
      <c r="I35" s="23">
        <v>11.61</v>
      </c>
      <c r="J35" s="23">
        <v>589.27</v>
      </c>
      <c r="K35" s="23">
        <v>4.41</v>
      </c>
      <c r="L35" s="22">
        <v>9</v>
      </c>
    </row>
    <row r="36" spans="1:12" s="16" customFormat="1" ht="18.75" customHeight="1">
      <c r="A36" s="310"/>
      <c r="B36" s="310"/>
      <c r="C36" s="344"/>
      <c r="D36" s="28" t="s">
        <v>36</v>
      </c>
      <c r="E36" s="24">
        <v>40.15</v>
      </c>
      <c r="F36" s="30"/>
      <c r="G36" s="23">
        <v>11.25</v>
      </c>
      <c r="H36" s="23">
        <v>11.48</v>
      </c>
      <c r="I36" s="23">
        <v>11.06</v>
      </c>
      <c r="J36" s="23">
        <v>521.3</v>
      </c>
      <c r="K36" s="23">
        <v>3.22</v>
      </c>
      <c r="L36" s="22">
        <v>6</v>
      </c>
    </row>
    <row r="37" spans="1:12" s="16" customFormat="1" ht="18.75" customHeight="1">
      <c r="A37" s="310"/>
      <c r="B37" s="310"/>
      <c r="C37" s="344"/>
      <c r="D37" s="28" t="s">
        <v>37</v>
      </c>
      <c r="E37" s="24">
        <v>42.6</v>
      </c>
      <c r="F37" s="25">
        <v>815</v>
      </c>
      <c r="G37" s="23">
        <v>10.54</v>
      </c>
      <c r="H37" s="23">
        <v>10.49</v>
      </c>
      <c r="I37" s="23">
        <v>10.44</v>
      </c>
      <c r="J37" s="23">
        <v>526.07</v>
      </c>
      <c r="K37" s="23">
        <v>7.36</v>
      </c>
      <c r="L37" s="22">
        <v>4</v>
      </c>
    </row>
    <row r="38" spans="1:12" s="16" customFormat="1" ht="18.75" customHeight="1">
      <c r="A38" s="310"/>
      <c r="B38" s="310"/>
      <c r="C38" s="344"/>
      <c r="D38" s="28" t="s">
        <v>38</v>
      </c>
      <c r="E38" s="24">
        <v>33.5</v>
      </c>
      <c r="F38" s="30"/>
      <c r="G38" s="31">
        <v>6.42</v>
      </c>
      <c r="H38" s="31">
        <v>6.35</v>
      </c>
      <c r="I38" s="31">
        <v>6.77</v>
      </c>
      <c r="J38" s="31">
        <v>326.48</v>
      </c>
      <c r="K38" s="31">
        <v>2.63</v>
      </c>
      <c r="L38" s="31">
        <v>5</v>
      </c>
    </row>
    <row r="39" spans="1:12" s="16" customFormat="1" ht="18.75" customHeight="1">
      <c r="A39" s="310"/>
      <c r="B39" s="310"/>
      <c r="C39" s="344"/>
      <c r="D39" s="28" t="s">
        <v>39</v>
      </c>
      <c r="E39" s="24">
        <v>44.3</v>
      </c>
      <c r="F39" s="30"/>
      <c r="G39" s="23">
        <v>8.37</v>
      </c>
      <c r="H39" s="23">
        <v>8.92</v>
      </c>
      <c r="I39" s="23">
        <v>8.61</v>
      </c>
      <c r="J39" s="23">
        <v>431.8</v>
      </c>
      <c r="K39" s="23">
        <v>0.97</v>
      </c>
      <c r="L39" s="22">
        <v>8</v>
      </c>
    </row>
    <row r="40" spans="1:12" s="16" customFormat="1" ht="18.75" customHeight="1">
      <c r="A40" s="310"/>
      <c r="B40" s="310"/>
      <c r="C40" s="344"/>
      <c r="D40" s="28" t="s">
        <v>40</v>
      </c>
      <c r="E40" s="24">
        <v>39.2</v>
      </c>
      <c r="F40" s="25"/>
      <c r="G40" s="23">
        <v>11.2</v>
      </c>
      <c r="H40" s="23">
        <v>11.15</v>
      </c>
      <c r="I40" s="23">
        <v>11.1</v>
      </c>
      <c r="J40" s="23">
        <v>557.5</v>
      </c>
      <c r="K40" s="23">
        <v>5.19</v>
      </c>
      <c r="L40" s="22">
        <v>6</v>
      </c>
    </row>
    <row r="41" spans="1:12" s="16" customFormat="1" ht="18.75" customHeight="1">
      <c r="A41" s="310"/>
      <c r="B41" s="310"/>
      <c r="C41" s="344"/>
      <c r="D41" s="28" t="s">
        <v>41</v>
      </c>
      <c r="E41" s="24">
        <v>40</v>
      </c>
      <c r="F41" s="30">
        <v>772</v>
      </c>
      <c r="G41" s="23">
        <v>10.98</v>
      </c>
      <c r="H41" s="23">
        <v>10.61</v>
      </c>
      <c r="I41" s="23">
        <v>10.96</v>
      </c>
      <c r="J41" s="23">
        <v>548.25</v>
      </c>
      <c r="K41" s="23">
        <v>3.24</v>
      </c>
      <c r="L41" s="22">
        <v>8</v>
      </c>
    </row>
    <row r="42" spans="1:12" s="16" customFormat="1" ht="24.75" customHeight="1">
      <c r="A42" s="310"/>
      <c r="B42" s="310"/>
      <c r="C42" s="344"/>
      <c r="D42" s="33" t="s">
        <v>42</v>
      </c>
      <c r="E42" s="34">
        <f>AVERAGE(E33:E41)</f>
        <v>40.5611111111111</v>
      </c>
      <c r="F42" s="35">
        <f>AVERAGE(F33:F41)</f>
        <v>797.6666666666666</v>
      </c>
      <c r="G42" s="36"/>
      <c r="H42" s="36"/>
      <c r="I42" s="36"/>
      <c r="J42" s="36">
        <f>AVERAGE(J33:J41)</f>
        <v>507.00444444444446</v>
      </c>
      <c r="K42" s="36">
        <f>(J42/486.79-1)*100</f>
        <v>4.152600596652456</v>
      </c>
      <c r="L42" s="39">
        <v>7</v>
      </c>
    </row>
    <row r="43" spans="1:12" s="32" customFormat="1" ht="18.75" customHeight="1">
      <c r="A43" s="310"/>
      <c r="B43" s="339" t="s">
        <v>94</v>
      </c>
      <c r="C43" s="345" t="s">
        <v>106</v>
      </c>
      <c r="D43" s="28" t="s">
        <v>96</v>
      </c>
      <c r="E43" s="3">
        <v>40.7</v>
      </c>
      <c r="F43" s="2">
        <v>786</v>
      </c>
      <c r="G43" s="72">
        <v>8.575</v>
      </c>
      <c r="H43" s="72">
        <v>8.735</v>
      </c>
      <c r="I43" s="72">
        <v>9.16</v>
      </c>
      <c r="J43" s="104">
        <v>588.22</v>
      </c>
      <c r="K43" s="2">
        <v>8.55</v>
      </c>
      <c r="L43" s="2">
        <v>2</v>
      </c>
    </row>
    <row r="44" spans="1:12" s="32" customFormat="1" ht="18.75" customHeight="1">
      <c r="A44" s="310"/>
      <c r="B44" s="339"/>
      <c r="C44" s="345"/>
      <c r="D44" s="28" t="s">
        <v>97</v>
      </c>
      <c r="E44" s="3">
        <v>42</v>
      </c>
      <c r="F44" s="2"/>
      <c r="G44" s="72">
        <v>10.01</v>
      </c>
      <c r="H44" s="72">
        <v>9.95</v>
      </c>
      <c r="I44" s="72">
        <v>10.13</v>
      </c>
      <c r="J44" s="104">
        <v>501.25</v>
      </c>
      <c r="K44" s="2">
        <v>12.36</v>
      </c>
      <c r="L44" s="2">
        <v>2</v>
      </c>
    </row>
    <row r="45" spans="1:12" s="32" customFormat="1" ht="18.75" customHeight="1">
      <c r="A45" s="310"/>
      <c r="B45" s="339"/>
      <c r="C45" s="345"/>
      <c r="D45" s="28" t="s">
        <v>98</v>
      </c>
      <c r="E45" s="3">
        <v>42.23</v>
      </c>
      <c r="F45" s="10"/>
      <c r="G45" s="72">
        <v>10.86</v>
      </c>
      <c r="H45" s="72">
        <v>10.85</v>
      </c>
      <c r="I45" s="72">
        <v>10.81</v>
      </c>
      <c r="J45" s="104">
        <v>542.21</v>
      </c>
      <c r="K45" s="2">
        <v>5.08</v>
      </c>
      <c r="L45" s="2">
        <v>5</v>
      </c>
    </row>
    <row r="46" spans="1:12" s="32" customFormat="1" ht="18.75" customHeight="1">
      <c r="A46" s="310"/>
      <c r="B46" s="339"/>
      <c r="C46" s="345"/>
      <c r="D46" s="28" t="s">
        <v>99</v>
      </c>
      <c r="E46" s="3">
        <v>43.1</v>
      </c>
      <c r="F46" s="10"/>
      <c r="G46" s="72">
        <v>11.81</v>
      </c>
      <c r="H46" s="72">
        <v>11.95</v>
      </c>
      <c r="I46" s="72">
        <v>11.16</v>
      </c>
      <c r="J46" s="104">
        <v>538.9</v>
      </c>
      <c r="K46" s="2">
        <v>2.1</v>
      </c>
      <c r="L46" s="2">
        <v>5</v>
      </c>
    </row>
    <row r="47" spans="1:12" s="32" customFormat="1" ht="18.75" customHeight="1">
      <c r="A47" s="310"/>
      <c r="B47" s="339"/>
      <c r="C47" s="345"/>
      <c r="D47" s="28" t="s">
        <v>100</v>
      </c>
      <c r="E47" s="3">
        <v>46.4</v>
      </c>
      <c r="F47" s="2">
        <v>803</v>
      </c>
      <c r="G47" s="72">
        <v>11.05</v>
      </c>
      <c r="H47" s="72">
        <v>11.06</v>
      </c>
      <c r="I47" s="72">
        <v>11.1</v>
      </c>
      <c r="J47" s="104">
        <v>553.83</v>
      </c>
      <c r="K47" s="2">
        <v>7.37</v>
      </c>
      <c r="L47" s="2">
        <v>6</v>
      </c>
    </row>
    <row r="48" spans="1:12" s="32" customFormat="1" ht="18.75" customHeight="1">
      <c r="A48" s="310"/>
      <c r="B48" s="339"/>
      <c r="C48" s="345"/>
      <c r="D48" s="28" t="s">
        <v>101</v>
      </c>
      <c r="E48" s="3">
        <v>41.9</v>
      </c>
      <c r="F48" s="10"/>
      <c r="G48" s="72">
        <v>9.1</v>
      </c>
      <c r="H48" s="72">
        <v>9.5</v>
      </c>
      <c r="I48" s="72">
        <v>9.8</v>
      </c>
      <c r="J48" s="104">
        <v>474.52</v>
      </c>
      <c r="K48" s="2">
        <v>2.53</v>
      </c>
      <c r="L48" s="2">
        <v>4</v>
      </c>
    </row>
    <row r="49" spans="1:12" s="32" customFormat="1" ht="18.75" customHeight="1">
      <c r="A49" s="310"/>
      <c r="B49" s="339"/>
      <c r="C49" s="345"/>
      <c r="D49" s="28" t="s">
        <v>102</v>
      </c>
      <c r="E49" s="3">
        <v>40.62</v>
      </c>
      <c r="F49" s="10"/>
      <c r="G49" s="72">
        <v>10.03</v>
      </c>
      <c r="H49" s="72">
        <v>9.24</v>
      </c>
      <c r="I49" s="72">
        <v>9.78</v>
      </c>
      <c r="J49" s="104">
        <v>484.12</v>
      </c>
      <c r="K49" s="2">
        <v>3.2</v>
      </c>
      <c r="L49" s="2">
        <v>7</v>
      </c>
    </row>
    <row r="50" spans="1:12" s="16" customFormat="1" ht="18.75" customHeight="1">
      <c r="A50" s="310"/>
      <c r="B50" s="339"/>
      <c r="C50" s="345"/>
      <c r="D50" s="28" t="s">
        <v>103</v>
      </c>
      <c r="E50" s="3">
        <v>35.2</v>
      </c>
      <c r="F50" s="10"/>
      <c r="G50" s="72">
        <v>11.2</v>
      </c>
      <c r="H50" s="72">
        <v>10</v>
      </c>
      <c r="I50" s="72">
        <v>10.2</v>
      </c>
      <c r="J50" s="104">
        <v>523.35</v>
      </c>
      <c r="K50" s="2">
        <v>0.33</v>
      </c>
      <c r="L50" s="10">
        <v>9</v>
      </c>
    </row>
    <row r="51" spans="1:12" s="16" customFormat="1" ht="18.75" customHeight="1">
      <c r="A51" s="310"/>
      <c r="B51" s="339"/>
      <c r="C51" s="345"/>
      <c r="D51" s="28" t="s">
        <v>104</v>
      </c>
      <c r="E51" s="3">
        <v>40</v>
      </c>
      <c r="F51" s="2">
        <v>780</v>
      </c>
      <c r="G51" s="72">
        <v>10.98</v>
      </c>
      <c r="H51" s="72">
        <v>11.15</v>
      </c>
      <c r="I51" s="72">
        <v>11.27</v>
      </c>
      <c r="J51" s="104">
        <v>562.57</v>
      </c>
      <c r="K51" s="2">
        <v>4.7</v>
      </c>
      <c r="L51" s="2">
        <v>6</v>
      </c>
    </row>
    <row r="52" spans="1:12" s="16" customFormat="1" ht="18.75" customHeight="1">
      <c r="A52" s="310"/>
      <c r="B52" s="339"/>
      <c r="C52" s="345"/>
      <c r="D52" s="33" t="s">
        <v>105</v>
      </c>
      <c r="E52" s="74">
        <f>AVERAGE(E43:E51)</f>
        <v>41.349999999999994</v>
      </c>
      <c r="F52" s="74">
        <f>AVERAGE(F43:F51)</f>
        <v>789.6666666666666</v>
      </c>
      <c r="G52" s="75"/>
      <c r="H52" s="75"/>
      <c r="I52" s="75"/>
      <c r="J52" s="75">
        <f>(J43+J44+J45+J46+J47+J49+J50+J51)/8</f>
        <v>536.80625</v>
      </c>
      <c r="K52" s="73">
        <v>5.37</v>
      </c>
      <c r="L52" s="73">
        <v>5</v>
      </c>
    </row>
    <row r="53" spans="1:12" s="16" customFormat="1" ht="16.5" customHeight="1">
      <c r="A53" s="310"/>
      <c r="B53" s="53" t="s">
        <v>145</v>
      </c>
      <c r="C53" s="53" t="s">
        <v>146</v>
      </c>
      <c r="D53" s="2" t="s">
        <v>134</v>
      </c>
      <c r="E53" s="2">
        <v>44.4</v>
      </c>
      <c r="F53" s="2"/>
      <c r="G53" s="2">
        <v>124.5</v>
      </c>
      <c r="H53" s="2">
        <v>124.5</v>
      </c>
      <c r="I53" s="2">
        <v>124.5</v>
      </c>
      <c r="J53" s="2">
        <v>622.22</v>
      </c>
      <c r="K53" s="2">
        <v>5.51</v>
      </c>
      <c r="L53" s="2">
        <v>2</v>
      </c>
    </row>
    <row r="54" spans="1:12" s="16" customFormat="1" ht="16.5" customHeight="1">
      <c r="A54" s="310"/>
      <c r="B54" s="53"/>
      <c r="C54" s="53"/>
      <c r="D54" s="2" t="s">
        <v>135</v>
      </c>
      <c r="E54" s="2">
        <v>46.2</v>
      </c>
      <c r="F54" s="2"/>
      <c r="G54" s="2">
        <v>130.72</v>
      </c>
      <c r="H54" s="2">
        <v>134.84</v>
      </c>
      <c r="I54" s="2">
        <v>132.78</v>
      </c>
      <c r="J54" s="2">
        <v>531.12</v>
      </c>
      <c r="K54" s="2">
        <v>4.34</v>
      </c>
      <c r="L54" s="2">
        <v>3</v>
      </c>
    </row>
    <row r="55" spans="1:12" s="16" customFormat="1" ht="16.5" customHeight="1">
      <c r="A55" s="310"/>
      <c r="B55" s="53"/>
      <c r="C55" s="53"/>
      <c r="D55" s="2" t="s">
        <v>136</v>
      </c>
      <c r="E55" s="2">
        <v>41.2</v>
      </c>
      <c r="F55" s="2"/>
      <c r="G55" s="2">
        <v>115.8</v>
      </c>
      <c r="H55" s="2">
        <v>117.5</v>
      </c>
      <c r="I55" s="2">
        <v>116.65</v>
      </c>
      <c r="J55" s="2">
        <v>583.25</v>
      </c>
      <c r="K55" s="2">
        <v>0.65</v>
      </c>
      <c r="L55" s="2">
        <v>3</v>
      </c>
    </row>
    <row r="56" spans="1:12" s="16" customFormat="1" ht="16.5" customHeight="1">
      <c r="A56" s="310"/>
      <c r="B56" s="53"/>
      <c r="C56" s="53"/>
      <c r="D56" s="2" t="s">
        <v>137</v>
      </c>
      <c r="E56" s="2">
        <v>42.3</v>
      </c>
      <c r="F56" s="2">
        <v>770</v>
      </c>
      <c r="G56" s="2">
        <v>133.4</v>
      </c>
      <c r="H56" s="2">
        <v>130.45</v>
      </c>
      <c r="I56" s="2">
        <v>131.93</v>
      </c>
      <c r="J56" s="2">
        <v>659.63</v>
      </c>
      <c r="K56" s="2">
        <v>5.22</v>
      </c>
      <c r="L56" s="2">
        <v>3</v>
      </c>
    </row>
    <row r="57" spans="1:12" s="16" customFormat="1" ht="16.5" customHeight="1">
      <c r="A57" s="310"/>
      <c r="B57" s="53"/>
      <c r="C57" s="53"/>
      <c r="D57" s="2" t="s">
        <v>138</v>
      </c>
      <c r="E57" s="2">
        <v>43.6</v>
      </c>
      <c r="F57" s="2">
        <v>760</v>
      </c>
      <c r="G57" s="2">
        <v>116.7</v>
      </c>
      <c r="H57" s="2">
        <v>113.9</v>
      </c>
      <c r="I57" s="2">
        <v>115.3</v>
      </c>
      <c r="J57" s="2">
        <v>576.5</v>
      </c>
      <c r="K57" s="2">
        <v>7.06</v>
      </c>
      <c r="L57" s="2">
        <v>2</v>
      </c>
    </row>
    <row r="58" spans="1:12" s="16" customFormat="1" ht="16.5" customHeight="1">
      <c r="A58" s="310"/>
      <c r="B58" s="53"/>
      <c r="C58" s="53"/>
      <c r="D58" s="2" t="s">
        <v>139</v>
      </c>
      <c r="E58" s="2">
        <v>43.1</v>
      </c>
      <c r="F58" s="2"/>
      <c r="G58" s="2">
        <v>117.3</v>
      </c>
      <c r="H58" s="2">
        <v>113.6</v>
      </c>
      <c r="I58" s="2">
        <v>115.45</v>
      </c>
      <c r="J58" s="105">
        <v>549.8</v>
      </c>
      <c r="K58" s="2">
        <v>3</v>
      </c>
      <c r="L58" s="2">
        <v>3</v>
      </c>
    </row>
    <row r="59" spans="1:12" s="16" customFormat="1" ht="16.5" customHeight="1">
      <c r="A59" s="310"/>
      <c r="B59" s="53"/>
      <c r="C59" s="53"/>
      <c r="D59" s="2" t="s">
        <v>140</v>
      </c>
      <c r="E59" s="2">
        <v>43.3</v>
      </c>
      <c r="F59" s="2"/>
      <c r="G59" s="2">
        <v>155.3</v>
      </c>
      <c r="H59" s="2">
        <v>161.5</v>
      </c>
      <c r="I59" s="2">
        <v>158.4</v>
      </c>
      <c r="J59" s="2">
        <v>681.32</v>
      </c>
      <c r="K59" s="2">
        <v>4.83</v>
      </c>
      <c r="L59" s="2">
        <v>3</v>
      </c>
    </row>
    <row r="60" spans="1:12" s="16" customFormat="1" ht="16.5" customHeight="1">
      <c r="A60" s="310"/>
      <c r="B60" s="53"/>
      <c r="C60" s="53"/>
      <c r="D60" s="2" t="s">
        <v>141</v>
      </c>
      <c r="E60" s="2">
        <v>45.1</v>
      </c>
      <c r="F60" s="2"/>
      <c r="G60" s="2">
        <v>175.1</v>
      </c>
      <c r="H60" s="2">
        <v>180.2</v>
      </c>
      <c r="I60" s="2">
        <v>177.65</v>
      </c>
      <c r="J60" s="105">
        <v>592.2</v>
      </c>
      <c r="K60" s="2">
        <v>6.47</v>
      </c>
      <c r="L60" s="2">
        <v>1</v>
      </c>
    </row>
    <row r="61" spans="1:12" s="16" customFormat="1" ht="16.5" customHeight="1">
      <c r="A61" s="310"/>
      <c r="B61" s="53"/>
      <c r="C61" s="53"/>
      <c r="D61" s="73" t="s">
        <v>117</v>
      </c>
      <c r="E61" s="106">
        <v>43.7</v>
      </c>
      <c r="F61" s="106"/>
      <c r="G61" s="73"/>
      <c r="H61" s="73"/>
      <c r="I61" s="106"/>
      <c r="J61" s="106">
        <v>599.51</v>
      </c>
      <c r="K61" s="106">
        <v>4.64</v>
      </c>
      <c r="L61" s="73">
        <v>3</v>
      </c>
    </row>
    <row r="62" spans="1:12" s="16" customFormat="1" ht="18.75" customHeight="1">
      <c r="A62" s="310" t="s">
        <v>50</v>
      </c>
      <c r="B62" s="310" t="s">
        <v>83</v>
      </c>
      <c r="C62" s="344" t="s">
        <v>44</v>
      </c>
      <c r="D62" s="28" t="s">
        <v>33</v>
      </c>
      <c r="E62" s="24">
        <v>33.5</v>
      </c>
      <c r="F62" s="25">
        <v>816</v>
      </c>
      <c r="G62" s="23">
        <v>8.135</v>
      </c>
      <c r="H62" s="23">
        <v>8.07</v>
      </c>
      <c r="I62" s="23">
        <v>8.185</v>
      </c>
      <c r="J62" s="23">
        <v>542</v>
      </c>
      <c r="K62" s="29">
        <v>-0.51</v>
      </c>
      <c r="L62" s="22">
        <v>13</v>
      </c>
    </row>
    <row r="63" spans="1:12" s="16" customFormat="1" ht="18.75" customHeight="1">
      <c r="A63" s="310"/>
      <c r="B63" s="310"/>
      <c r="C63" s="344"/>
      <c r="D63" s="28" t="s">
        <v>34</v>
      </c>
      <c r="E63" s="24">
        <v>39.4</v>
      </c>
      <c r="F63" s="25"/>
      <c r="G63" s="23">
        <v>9.89</v>
      </c>
      <c r="H63" s="23">
        <v>10.1</v>
      </c>
      <c r="I63" s="23">
        <v>9.71</v>
      </c>
      <c r="J63" s="23">
        <v>495.15</v>
      </c>
      <c r="K63" s="23">
        <v>5.32</v>
      </c>
      <c r="L63" s="22">
        <v>9</v>
      </c>
    </row>
    <row r="64" spans="1:12" s="16" customFormat="1" ht="18.75" customHeight="1">
      <c r="A64" s="310"/>
      <c r="B64" s="310"/>
      <c r="C64" s="344"/>
      <c r="D64" s="28" t="s">
        <v>35</v>
      </c>
      <c r="E64" s="24">
        <v>42.8</v>
      </c>
      <c r="F64" s="25"/>
      <c r="G64" s="23">
        <v>12.35</v>
      </c>
      <c r="H64" s="23">
        <v>12.37</v>
      </c>
      <c r="I64" s="23">
        <v>12.36</v>
      </c>
      <c r="J64" s="23">
        <v>617.87</v>
      </c>
      <c r="K64" s="23">
        <v>9.48</v>
      </c>
      <c r="L64" s="22">
        <v>3</v>
      </c>
    </row>
    <row r="65" spans="1:12" s="16" customFormat="1" ht="18.75" customHeight="1">
      <c r="A65" s="310"/>
      <c r="B65" s="310"/>
      <c r="C65" s="344"/>
      <c r="D65" s="28" t="s">
        <v>36</v>
      </c>
      <c r="E65" s="24">
        <v>39.13</v>
      </c>
      <c r="F65" s="30"/>
      <c r="G65" s="23">
        <v>10.99</v>
      </c>
      <c r="H65" s="23">
        <v>11.29</v>
      </c>
      <c r="I65" s="23">
        <v>10.76</v>
      </c>
      <c r="J65" s="23">
        <v>509.65</v>
      </c>
      <c r="K65" s="23">
        <v>0.92</v>
      </c>
      <c r="L65" s="22">
        <v>10</v>
      </c>
    </row>
    <row r="66" spans="1:12" s="16" customFormat="1" ht="18.75" customHeight="1">
      <c r="A66" s="310"/>
      <c r="B66" s="310"/>
      <c r="C66" s="344"/>
      <c r="D66" s="28" t="s">
        <v>37</v>
      </c>
      <c r="E66" s="24">
        <v>41</v>
      </c>
      <c r="F66" s="25">
        <v>800</v>
      </c>
      <c r="G66" s="23">
        <v>10.2</v>
      </c>
      <c r="H66" s="23">
        <v>10.35</v>
      </c>
      <c r="I66" s="23">
        <v>10.23</v>
      </c>
      <c r="J66" s="23">
        <v>514.53</v>
      </c>
      <c r="K66" s="23">
        <v>5.01</v>
      </c>
      <c r="L66" s="22">
        <v>10</v>
      </c>
    </row>
    <row r="67" spans="1:12" s="16" customFormat="1" ht="18.75" customHeight="1">
      <c r="A67" s="310"/>
      <c r="B67" s="310"/>
      <c r="C67" s="344"/>
      <c r="D67" s="28" t="s">
        <v>38</v>
      </c>
      <c r="E67" s="24">
        <v>31.3</v>
      </c>
      <c r="F67" s="30"/>
      <c r="G67" s="31">
        <v>6.73</v>
      </c>
      <c r="H67" s="31">
        <v>6.39</v>
      </c>
      <c r="I67" s="31">
        <v>6.22</v>
      </c>
      <c r="J67" s="31">
        <v>323.14</v>
      </c>
      <c r="K67" s="31">
        <v>1.58</v>
      </c>
      <c r="L67" s="31">
        <v>7</v>
      </c>
    </row>
    <row r="68" spans="1:12" s="16" customFormat="1" ht="18.75" customHeight="1">
      <c r="A68" s="310"/>
      <c r="B68" s="310"/>
      <c r="C68" s="344"/>
      <c r="D68" s="28" t="s">
        <v>39</v>
      </c>
      <c r="E68" s="24">
        <v>43.2</v>
      </c>
      <c r="F68" s="30"/>
      <c r="G68" s="23">
        <v>9.06</v>
      </c>
      <c r="H68" s="23">
        <v>8.73</v>
      </c>
      <c r="I68" s="23">
        <v>8.99</v>
      </c>
      <c r="J68" s="23">
        <v>446.47</v>
      </c>
      <c r="K68" s="23">
        <v>4.41</v>
      </c>
      <c r="L68" s="22">
        <v>7</v>
      </c>
    </row>
    <row r="69" spans="1:12" s="16" customFormat="1" ht="18.75" customHeight="1">
      <c r="A69" s="310"/>
      <c r="B69" s="310"/>
      <c r="C69" s="344"/>
      <c r="D69" s="28" t="s">
        <v>40</v>
      </c>
      <c r="E69" s="24">
        <v>34.7</v>
      </c>
      <c r="F69" s="25"/>
      <c r="G69" s="23">
        <v>11.35</v>
      </c>
      <c r="H69" s="23">
        <v>10.85</v>
      </c>
      <c r="I69" s="23">
        <v>11.15</v>
      </c>
      <c r="J69" s="23">
        <v>556</v>
      </c>
      <c r="K69" s="23">
        <v>4.91</v>
      </c>
      <c r="L69" s="22">
        <v>7</v>
      </c>
    </row>
    <row r="70" spans="1:12" s="16" customFormat="1" ht="18.75" customHeight="1">
      <c r="A70" s="310"/>
      <c r="B70" s="310"/>
      <c r="C70" s="344"/>
      <c r="D70" s="28" t="s">
        <v>41</v>
      </c>
      <c r="E70" s="24">
        <v>38</v>
      </c>
      <c r="F70" s="30">
        <v>789</v>
      </c>
      <c r="G70" s="23">
        <v>10.91</v>
      </c>
      <c r="H70" s="23">
        <v>10.63</v>
      </c>
      <c r="I70" s="23">
        <v>10.98</v>
      </c>
      <c r="J70" s="23">
        <v>547.75</v>
      </c>
      <c r="K70" s="23">
        <v>3.14</v>
      </c>
      <c r="L70" s="22">
        <v>9</v>
      </c>
    </row>
    <row r="71" spans="1:12" s="16" customFormat="1" ht="18.75" customHeight="1">
      <c r="A71" s="310"/>
      <c r="B71" s="310"/>
      <c r="C71" s="344"/>
      <c r="D71" s="33" t="s">
        <v>42</v>
      </c>
      <c r="E71" s="34">
        <f>AVERAGE(E62:E70)</f>
        <v>38.114444444444445</v>
      </c>
      <c r="F71" s="35">
        <f>AVERAGE(F62:F70)</f>
        <v>801.6666666666666</v>
      </c>
      <c r="G71" s="36"/>
      <c r="H71" s="36"/>
      <c r="I71" s="36"/>
      <c r="J71" s="36">
        <f>AVERAGE(J62:J70)</f>
        <v>505.8399999999999</v>
      </c>
      <c r="K71" s="36">
        <f>(J71/486.79-1)*100</f>
        <v>3.9133918116641464</v>
      </c>
      <c r="L71" s="39">
        <v>8</v>
      </c>
    </row>
    <row r="72" spans="1:12" s="16" customFormat="1" ht="18.75" customHeight="1">
      <c r="A72" s="310"/>
      <c r="B72" s="339" t="s">
        <v>94</v>
      </c>
      <c r="C72" s="344" t="s">
        <v>107</v>
      </c>
      <c r="D72" s="28" t="s">
        <v>96</v>
      </c>
      <c r="E72" s="3">
        <v>34.9</v>
      </c>
      <c r="F72" s="2">
        <v>804</v>
      </c>
      <c r="G72" s="72">
        <v>8.59</v>
      </c>
      <c r="H72" s="72">
        <v>8.315</v>
      </c>
      <c r="I72" s="72">
        <v>8.51</v>
      </c>
      <c r="J72" s="104">
        <v>564.78</v>
      </c>
      <c r="K72" s="2">
        <v>4.23</v>
      </c>
      <c r="L72" s="2">
        <v>3</v>
      </c>
    </row>
    <row r="73" spans="1:12" s="16" customFormat="1" ht="18.75" customHeight="1">
      <c r="A73" s="310"/>
      <c r="B73" s="339"/>
      <c r="C73" s="344"/>
      <c r="D73" s="28" t="s">
        <v>97</v>
      </c>
      <c r="E73" s="3">
        <v>41.8</v>
      </c>
      <c r="F73" s="2"/>
      <c r="G73" s="72">
        <v>9.78</v>
      </c>
      <c r="H73" s="72">
        <v>9.93</v>
      </c>
      <c r="I73" s="72">
        <v>9.63</v>
      </c>
      <c r="J73" s="104">
        <v>488.75</v>
      </c>
      <c r="K73" s="2">
        <v>9.55</v>
      </c>
      <c r="L73" s="2">
        <v>3</v>
      </c>
    </row>
    <row r="74" spans="1:12" s="16" customFormat="1" ht="18.75" customHeight="1">
      <c r="A74" s="310"/>
      <c r="B74" s="339"/>
      <c r="C74" s="344"/>
      <c r="D74" s="28" t="s">
        <v>98</v>
      </c>
      <c r="E74" s="3">
        <v>42.31</v>
      </c>
      <c r="F74" s="10"/>
      <c r="G74" s="72">
        <v>11.22</v>
      </c>
      <c r="H74" s="72">
        <v>11.23</v>
      </c>
      <c r="I74" s="72">
        <v>11.24</v>
      </c>
      <c r="J74" s="104">
        <v>561.53</v>
      </c>
      <c r="K74" s="2">
        <v>8.82</v>
      </c>
      <c r="L74" s="2">
        <v>1</v>
      </c>
    </row>
    <row r="75" spans="1:12" s="16" customFormat="1" ht="18.75" customHeight="1">
      <c r="A75" s="310"/>
      <c r="B75" s="339"/>
      <c r="C75" s="344"/>
      <c r="D75" s="28" t="s">
        <v>99</v>
      </c>
      <c r="E75" s="3">
        <v>42.5</v>
      </c>
      <c r="F75" s="10"/>
      <c r="G75" s="72">
        <v>11.98</v>
      </c>
      <c r="H75" s="72">
        <v>12.23</v>
      </c>
      <c r="I75" s="72">
        <v>11.07</v>
      </c>
      <c r="J75" s="104">
        <v>544.5</v>
      </c>
      <c r="K75" s="2">
        <v>3.2</v>
      </c>
      <c r="L75" s="2">
        <v>3</v>
      </c>
    </row>
    <row r="76" spans="1:12" s="16" customFormat="1" ht="18.75" customHeight="1">
      <c r="A76" s="310"/>
      <c r="B76" s="339"/>
      <c r="C76" s="344"/>
      <c r="D76" s="28" t="s">
        <v>100</v>
      </c>
      <c r="E76" s="3">
        <v>42.5</v>
      </c>
      <c r="F76" s="2">
        <v>789</v>
      </c>
      <c r="G76" s="72">
        <v>11</v>
      </c>
      <c r="H76" s="72">
        <v>10.97</v>
      </c>
      <c r="I76" s="72">
        <v>11</v>
      </c>
      <c r="J76" s="104">
        <v>549.82</v>
      </c>
      <c r="K76" s="2">
        <v>6.59</v>
      </c>
      <c r="L76" s="2">
        <v>7</v>
      </c>
    </row>
    <row r="77" spans="1:12" s="16" customFormat="1" ht="18.75" customHeight="1">
      <c r="A77" s="310"/>
      <c r="B77" s="339"/>
      <c r="C77" s="344"/>
      <c r="D77" s="28" t="s">
        <v>101</v>
      </c>
      <c r="E77" s="3">
        <v>38.7</v>
      </c>
      <c r="F77" s="10"/>
      <c r="G77" s="72">
        <v>8.7</v>
      </c>
      <c r="H77" s="72">
        <v>7.8</v>
      </c>
      <c r="I77" s="72">
        <v>9.3</v>
      </c>
      <c r="J77" s="104">
        <v>431.08</v>
      </c>
      <c r="K77" s="2">
        <v>-6.86</v>
      </c>
      <c r="L77" s="2">
        <v>13</v>
      </c>
    </row>
    <row r="78" spans="1:12" s="16" customFormat="1" ht="18.75" customHeight="1">
      <c r="A78" s="310"/>
      <c r="B78" s="339"/>
      <c r="C78" s="344"/>
      <c r="D78" s="28" t="s">
        <v>102</v>
      </c>
      <c r="E78" s="3">
        <v>39.14</v>
      </c>
      <c r="F78" s="10"/>
      <c r="G78" s="72">
        <v>10.77</v>
      </c>
      <c r="H78" s="72">
        <v>10.15</v>
      </c>
      <c r="I78" s="72">
        <v>10.44</v>
      </c>
      <c r="J78" s="104">
        <v>522.63</v>
      </c>
      <c r="K78" s="2">
        <v>11.41</v>
      </c>
      <c r="L78" s="2">
        <v>1</v>
      </c>
    </row>
    <row r="79" spans="1:12" s="16" customFormat="1" ht="18.75" customHeight="1">
      <c r="A79" s="310"/>
      <c r="B79" s="339"/>
      <c r="C79" s="344"/>
      <c r="D79" s="28" t="s">
        <v>103</v>
      </c>
      <c r="E79" s="3">
        <v>35.8</v>
      </c>
      <c r="F79" s="10"/>
      <c r="G79" s="72">
        <v>11.05</v>
      </c>
      <c r="H79" s="72">
        <v>10.8</v>
      </c>
      <c r="I79" s="72">
        <v>10.45</v>
      </c>
      <c r="J79" s="104">
        <v>538.35</v>
      </c>
      <c r="K79" s="2">
        <v>3.2</v>
      </c>
      <c r="L79" s="10">
        <v>4</v>
      </c>
    </row>
    <row r="80" spans="1:12" s="16" customFormat="1" ht="18.75" customHeight="1">
      <c r="A80" s="310"/>
      <c r="B80" s="339"/>
      <c r="C80" s="344"/>
      <c r="D80" s="28" t="s">
        <v>104</v>
      </c>
      <c r="E80" s="3">
        <v>38.1</v>
      </c>
      <c r="F80" s="2">
        <v>792</v>
      </c>
      <c r="G80" s="72">
        <v>11.27</v>
      </c>
      <c r="H80" s="72">
        <v>11.32</v>
      </c>
      <c r="I80" s="72">
        <v>11.23</v>
      </c>
      <c r="J80" s="104">
        <v>569.65</v>
      </c>
      <c r="K80" s="2">
        <v>6.02</v>
      </c>
      <c r="L80" s="2">
        <v>5</v>
      </c>
    </row>
    <row r="81" spans="1:12" s="16" customFormat="1" ht="18.75" customHeight="1">
      <c r="A81" s="310"/>
      <c r="B81" s="339"/>
      <c r="C81" s="344"/>
      <c r="D81" s="33" t="s">
        <v>105</v>
      </c>
      <c r="E81" s="74">
        <f>AVERAGE(E72:E80)</f>
        <v>39.52777777777778</v>
      </c>
      <c r="F81" s="74">
        <f>AVERAGE(F72:F80)</f>
        <v>795</v>
      </c>
      <c r="G81" s="75"/>
      <c r="H81" s="75"/>
      <c r="I81" s="75"/>
      <c r="J81" s="75">
        <f>(J72+J73+J74+J75+J76+J78+J79+J80)/8</f>
        <v>542.50125</v>
      </c>
      <c r="K81" s="73">
        <v>6.49</v>
      </c>
      <c r="L81" s="73">
        <v>1</v>
      </c>
    </row>
    <row r="82" spans="1:12" s="16" customFormat="1" ht="16.5" customHeight="1">
      <c r="A82" s="310"/>
      <c r="B82" s="53" t="s">
        <v>148</v>
      </c>
      <c r="C82" s="53" t="s">
        <v>147</v>
      </c>
      <c r="D82" s="2" t="s">
        <v>134</v>
      </c>
      <c r="E82" s="2">
        <v>41.2</v>
      </c>
      <c r="F82" s="2"/>
      <c r="G82" s="2">
        <v>124</v>
      </c>
      <c r="H82" s="2">
        <v>120.5</v>
      </c>
      <c r="I82" s="2">
        <v>122.25</v>
      </c>
      <c r="J82" s="2">
        <v>610.98</v>
      </c>
      <c r="K82" s="2">
        <v>3.6</v>
      </c>
      <c r="L82" s="2">
        <v>3</v>
      </c>
    </row>
    <row r="83" spans="1:12" s="16" customFormat="1" ht="16.5" customHeight="1">
      <c r="A83" s="310"/>
      <c r="B83" s="53"/>
      <c r="C83" s="53"/>
      <c r="D83" s="2" t="s">
        <v>135</v>
      </c>
      <c r="E83" s="2">
        <v>42.3</v>
      </c>
      <c r="F83" s="2"/>
      <c r="G83" s="2">
        <v>139.47</v>
      </c>
      <c r="H83" s="2">
        <v>138.62</v>
      </c>
      <c r="I83" s="2">
        <v>139.05</v>
      </c>
      <c r="J83" s="2">
        <v>556.18</v>
      </c>
      <c r="K83" s="2">
        <v>9.26</v>
      </c>
      <c r="L83" s="2">
        <v>1</v>
      </c>
    </row>
    <row r="84" spans="1:12" s="16" customFormat="1" ht="16.5" customHeight="1">
      <c r="A84" s="310"/>
      <c r="B84" s="53"/>
      <c r="C84" s="53"/>
      <c r="D84" s="2" t="s">
        <v>136</v>
      </c>
      <c r="E84" s="2">
        <v>42.1</v>
      </c>
      <c r="F84" s="2"/>
      <c r="G84" s="2">
        <v>122</v>
      </c>
      <c r="H84" s="2">
        <v>123.2</v>
      </c>
      <c r="I84" s="2">
        <v>122.6</v>
      </c>
      <c r="J84" s="2">
        <v>613</v>
      </c>
      <c r="K84" s="2">
        <v>5.78</v>
      </c>
      <c r="L84" s="2">
        <v>1</v>
      </c>
    </row>
    <row r="85" spans="1:12" s="16" customFormat="1" ht="16.5" customHeight="1">
      <c r="A85" s="310"/>
      <c r="B85" s="53"/>
      <c r="C85" s="53"/>
      <c r="D85" s="2" t="s">
        <v>137</v>
      </c>
      <c r="E85" s="2">
        <v>41.2</v>
      </c>
      <c r="F85" s="2">
        <v>799</v>
      </c>
      <c r="G85" s="2">
        <v>135.22</v>
      </c>
      <c r="H85" s="2">
        <v>131.05</v>
      </c>
      <c r="I85" s="2">
        <v>133.14</v>
      </c>
      <c r="J85" s="2">
        <v>665.68</v>
      </c>
      <c r="K85" s="105">
        <v>6.19</v>
      </c>
      <c r="L85" s="2">
        <v>2</v>
      </c>
    </row>
    <row r="86" spans="1:12" s="16" customFormat="1" ht="16.5" customHeight="1">
      <c r="A86" s="310"/>
      <c r="B86" s="53"/>
      <c r="C86" s="53"/>
      <c r="D86" s="2" t="s">
        <v>138</v>
      </c>
      <c r="E86" s="2">
        <v>41.5</v>
      </c>
      <c r="F86" s="2">
        <v>750</v>
      </c>
      <c r="G86" s="2">
        <v>116.2</v>
      </c>
      <c r="H86" s="2">
        <v>112.05</v>
      </c>
      <c r="I86" s="2">
        <v>114.13</v>
      </c>
      <c r="J86" s="2">
        <v>570.62</v>
      </c>
      <c r="K86" s="2">
        <v>5.91</v>
      </c>
      <c r="L86" s="2">
        <v>3</v>
      </c>
    </row>
    <row r="87" spans="1:12" s="16" customFormat="1" ht="16.5" customHeight="1">
      <c r="A87" s="310"/>
      <c r="B87" s="53"/>
      <c r="C87" s="53"/>
      <c r="D87" s="2" t="s">
        <v>139</v>
      </c>
      <c r="E87" s="2">
        <v>42.2</v>
      </c>
      <c r="F87" s="2"/>
      <c r="G87" s="2">
        <v>123.8</v>
      </c>
      <c r="H87" s="2">
        <v>112.4</v>
      </c>
      <c r="I87" s="2">
        <v>118.1</v>
      </c>
      <c r="J87" s="2">
        <v>562.4</v>
      </c>
      <c r="K87" s="2">
        <v>5.3</v>
      </c>
      <c r="L87" s="2">
        <v>2</v>
      </c>
    </row>
    <row r="88" spans="1:12" s="16" customFormat="1" ht="16.5" customHeight="1">
      <c r="A88" s="310"/>
      <c r="B88" s="53"/>
      <c r="C88" s="53"/>
      <c r="D88" s="2" t="s">
        <v>140</v>
      </c>
      <c r="E88" s="2">
        <v>42.7</v>
      </c>
      <c r="F88" s="2"/>
      <c r="G88" s="2">
        <v>161.4</v>
      </c>
      <c r="H88" s="2">
        <v>157.9</v>
      </c>
      <c r="I88" s="2">
        <v>159.65</v>
      </c>
      <c r="J88" s="105">
        <v>686.7</v>
      </c>
      <c r="K88" s="2">
        <v>5.66</v>
      </c>
      <c r="L88" s="2">
        <v>2</v>
      </c>
    </row>
    <row r="89" spans="1:12" s="16" customFormat="1" ht="16.5" customHeight="1">
      <c r="A89" s="310"/>
      <c r="B89" s="53"/>
      <c r="C89" s="53"/>
      <c r="D89" s="2" t="s">
        <v>141</v>
      </c>
      <c r="E89" s="2">
        <v>40.9</v>
      </c>
      <c r="F89" s="2"/>
      <c r="G89" s="2">
        <v>165.6</v>
      </c>
      <c r="H89" s="2">
        <v>184.4</v>
      </c>
      <c r="I89" s="2">
        <v>175</v>
      </c>
      <c r="J89" s="105">
        <v>583.36</v>
      </c>
      <c r="K89" s="2">
        <v>4.89</v>
      </c>
      <c r="L89" s="2">
        <v>2</v>
      </c>
    </row>
    <row r="90" spans="1:12" s="16" customFormat="1" ht="16.5" customHeight="1">
      <c r="A90" s="310"/>
      <c r="B90" s="53"/>
      <c r="C90" s="53"/>
      <c r="D90" s="73" t="s">
        <v>117</v>
      </c>
      <c r="E90" s="106">
        <v>41.8</v>
      </c>
      <c r="F90" s="106"/>
      <c r="G90" s="73"/>
      <c r="H90" s="73"/>
      <c r="I90" s="73"/>
      <c r="J90" s="106">
        <v>606.12</v>
      </c>
      <c r="K90" s="106">
        <v>5.82</v>
      </c>
      <c r="L90" s="73">
        <v>2</v>
      </c>
    </row>
    <row r="91" spans="1:12" s="16" customFormat="1" ht="18.75" customHeight="1">
      <c r="A91" s="310" t="s">
        <v>48</v>
      </c>
      <c r="B91" s="310" t="s">
        <v>82</v>
      </c>
      <c r="C91" s="343" t="s">
        <v>79</v>
      </c>
      <c r="D91" s="10" t="s">
        <v>40</v>
      </c>
      <c r="E91" s="56">
        <v>39.2</v>
      </c>
      <c r="F91" s="68"/>
      <c r="G91" s="56">
        <v>10.1</v>
      </c>
      <c r="H91" s="56">
        <v>10.2</v>
      </c>
      <c r="I91" s="56">
        <v>10.4</v>
      </c>
      <c r="J91" s="56">
        <v>511.65</v>
      </c>
      <c r="K91" s="6">
        <v>3.89</v>
      </c>
      <c r="L91" s="56">
        <v>6</v>
      </c>
    </row>
    <row r="92" spans="1:12" s="16" customFormat="1" ht="16.5" customHeight="1">
      <c r="A92" s="310"/>
      <c r="B92" s="310"/>
      <c r="C92" s="343"/>
      <c r="D92" s="10" t="s">
        <v>41</v>
      </c>
      <c r="E92" s="56">
        <v>38.8</v>
      </c>
      <c r="F92" s="56">
        <v>791</v>
      </c>
      <c r="G92" s="56">
        <v>9.01</v>
      </c>
      <c r="H92" s="56">
        <v>8.67</v>
      </c>
      <c r="I92" s="56">
        <v>8.85</v>
      </c>
      <c r="J92" s="56">
        <v>558.36</v>
      </c>
      <c r="K92" s="56">
        <v>4.86</v>
      </c>
      <c r="L92" s="56">
        <v>5</v>
      </c>
    </row>
    <row r="93" spans="1:12" s="16" customFormat="1" ht="16.5" customHeight="1">
      <c r="A93" s="310"/>
      <c r="B93" s="310"/>
      <c r="C93" s="343"/>
      <c r="D93" s="10" t="s">
        <v>34</v>
      </c>
      <c r="E93" s="56">
        <v>43.2</v>
      </c>
      <c r="F93" s="56">
        <v>793.2</v>
      </c>
      <c r="G93" s="56">
        <v>10.12</v>
      </c>
      <c r="H93" s="56">
        <v>9.92</v>
      </c>
      <c r="I93" s="56">
        <v>10.41</v>
      </c>
      <c r="J93" s="56">
        <v>507.65</v>
      </c>
      <c r="K93" s="56">
        <v>9.26</v>
      </c>
      <c r="L93" s="56">
        <v>4</v>
      </c>
    </row>
    <row r="94" spans="1:12" s="16" customFormat="1" ht="16.5" customHeight="1">
      <c r="A94" s="310"/>
      <c r="B94" s="310"/>
      <c r="C94" s="343"/>
      <c r="D94" s="10" t="s">
        <v>39</v>
      </c>
      <c r="E94" s="22">
        <v>40.2</v>
      </c>
      <c r="F94" s="70"/>
      <c r="G94" s="56">
        <v>9.29</v>
      </c>
      <c r="H94" s="56">
        <v>9.41</v>
      </c>
      <c r="I94" s="56">
        <v>9.38</v>
      </c>
      <c r="J94" s="56">
        <v>468.02</v>
      </c>
      <c r="K94" s="56">
        <v>5.29</v>
      </c>
      <c r="L94" s="56">
        <v>7</v>
      </c>
    </row>
    <row r="95" spans="1:12" s="16" customFormat="1" ht="16.5" customHeight="1">
      <c r="A95" s="310"/>
      <c r="B95" s="310"/>
      <c r="C95" s="343"/>
      <c r="D95" s="10" t="s">
        <v>38</v>
      </c>
      <c r="E95" s="56">
        <v>44</v>
      </c>
      <c r="F95" s="69"/>
      <c r="G95" s="56">
        <v>11.09</v>
      </c>
      <c r="H95" s="56">
        <v>11.48</v>
      </c>
      <c r="I95" s="56">
        <v>11.24</v>
      </c>
      <c r="J95" s="56">
        <v>596.3</v>
      </c>
      <c r="K95" s="56">
        <v>4.55</v>
      </c>
      <c r="L95" s="56">
        <v>3</v>
      </c>
    </row>
    <row r="96" spans="1:12" s="16" customFormat="1" ht="16.5" customHeight="1">
      <c r="A96" s="310"/>
      <c r="B96" s="310"/>
      <c r="C96" s="343"/>
      <c r="D96" s="10" t="s">
        <v>37</v>
      </c>
      <c r="E96" s="56">
        <v>47.6</v>
      </c>
      <c r="F96" s="70"/>
      <c r="G96" s="56">
        <v>10.9</v>
      </c>
      <c r="H96" s="56">
        <v>10.59</v>
      </c>
      <c r="I96" s="56">
        <v>11.1</v>
      </c>
      <c r="J96" s="56">
        <v>543.3</v>
      </c>
      <c r="K96" s="56">
        <v>3.9</v>
      </c>
      <c r="L96" s="56">
        <v>10</v>
      </c>
    </row>
    <row r="97" spans="1:12" s="16" customFormat="1" ht="16.5" customHeight="1">
      <c r="A97" s="310"/>
      <c r="B97" s="310"/>
      <c r="C97" s="343"/>
      <c r="D97" s="10" t="s">
        <v>80</v>
      </c>
      <c r="E97" s="56">
        <v>40.3</v>
      </c>
      <c r="F97" s="70"/>
      <c r="G97" s="56">
        <v>13.04</v>
      </c>
      <c r="H97" s="56">
        <v>10.35</v>
      </c>
      <c r="I97" s="56">
        <v>10.43</v>
      </c>
      <c r="J97" s="56">
        <v>521.9</v>
      </c>
      <c r="K97" s="56">
        <v>1.02</v>
      </c>
      <c r="L97" s="56">
        <v>6</v>
      </c>
    </row>
    <row r="98" spans="1:12" s="16" customFormat="1" ht="16.5" customHeight="1">
      <c r="A98" s="310"/>
      <c r="B98" s="310"/>
      <c r="C98" s="343"/>
      <c r="D98" s="10" t="s">
        <v>33</v>
      </c>
      <c r="E98" s="56">
        <v>41.6</v>
      </c>
      <c r="F98" s="56">
        <v>827</v>
      </c>
      <c r="G98" s="56">
        <v>9.236</v>
      </c>
      <c r="H98" s="56">
        <v>9.666</v>
      </c>
      <c r="I98" s="56">
        <v>8.909</v>
      </c>
      <c r="J98" s="56">
        <v>618.05</v>
      </c>
      <c r="K98" s="56">
        <v>1.08</v>
      </c>
      <c r="L98" s="56">
        <v>8</v>
      </c>
    </row>
    <row r="99" spans="1:12" s="16" customFormat="1" ht="16.5" customHeight="1">
      <c r="A99" s="310"/>
      <c r="B99" s="310"/>
      <c r="C99" s="343"/>
      <c r="D99" s="10" t="s">
        <v>35</v>
      </c>
      <c r="E99" s="56">
        <v>43.6</v>
      </c>
      <c r="F99" s="8"/>
      <c r="G99" s="56">
        <v>10.15</v>
      </c>
      <c r="H99" s="56">
        <v>10.39</v>
      </c>
      <c r="I99" s="56">
        <v>10.66</v>
      </c>
      <c r="J99" s="56">
        <v>520.24</v>
      </c>
      <c r="K99" s="56">
        <v>8</v>
      </c>
      <c r="L99" s="56">
        <v>5</v>
      </c>
    </row>
    <row r="100" spans="1:12" s="16" customFormat="1" ht="16.5" customHeight="1">
      <c r="A100" s="310"/>
      <c r="B100" s="310"/>
      <c r="C100" s="343"/>
      <c r="D100" s="12" t="s">
        <v>81</v>
      </c>
      <c r="E100" s="71">
        <v>42.1</v>
      </c>
      <c r="F100" s="71">
        <v>803.7</v>
      </c>
      <c r="G100" s="13"/>
      <c r="H100" s="13"/>
      <c r="I100" s="13"/>
      <c r="J100" s="13">
        <v>538.43</v>
      </c>
      <c r="K100" s="13" t="e">
        <f>(J100/J128-1)*100</f>
        <v>#DIV/0!</v>
      </c>
      <c r="L100" s="64">
        <v>4</v>
      </c>
    </row>
    <row r="101" spans="1:12" s="16" customFormat="1" ht="17.25" customHeight="1">
      <c r="A101" s="310"/>
      <c r="B101" s="310" t="s">
        <v>83</v>
      </c>
      <c r="C101" s="344" t="s">
        <v>47</v>
      </c>
      <c r="D101" s="28" t="s">
        <v>33</v>
      </c>
      <c r="E101" s="24">
        <v>37.1</v>
      </c>
      <c r="F101" s="25">
        <v>822</v>
      </c>
      <c r="G101" s="23">
        <v>8.41</v>
      </c>
      <c r="H101" s="23">
        <v>8.475</v>
      </c>
      <c r="I101" s="23">
        <v>8.375</v>
      </c>
      <c r="J101" s="23">
        <v>561.33</v>
      </c>
      <c r="K101" s="29">
        <v>3.03</v>
      </c>
      <c r="L101" s="38">
        <v>4</v>
      </c>
    </row>
    <row r="102" spans="1:12" s="16" customFormat="1" ht="17.25" customHeight="1">
      <c r="A102" s="310"/>
      <c r="B102" s="310"/>
      <c r="C102" s="344"/>
      <c r="D102" s="28" t="s">
        <v>34</v>
      </c>
      <c r="E102" s="24">
        <v>41.6</v>
      </c>
      <c r="F102" s="25"/>
      <c r="G102" s="23">
        <v>10.32</v>
      </c>
      <c r="H102" s="23">
        <v>10.5</v>
      </c>
      <c r="I102" s="23">
        <v>10.14</v>
      </c>
      <c r="J102" s="23">
        <v>516.15</v>
      </c>
      <c r="K102" s="23">
        <v>9.79</v>
      </c>
      <c r="L102" s="38">
        <v>2</v>
      </c>
    </row>
    <row r="103" spans="1:12" s="16" customFormat="1" ht="17.25" customHeight="1">
      <c r="A103" s="310"/>
      <c r="B103" s="310"/>
      <c r="C103" s="344"/>
      <c r="D103" s="28" t="s">
        <v>35</v>
      </c>
      <c r="E103" s="24">
        <v>42</v>
      </c>
      <c r="F103" s="25"/>
      <c r="G103" s="23">
        <v>11.88</v>
      </c>
      <c r="H103" s="23">
        <v>12.08</v>
      </c>
      <c r="I103" s="23">
        <v>12.04</v>
      </c>
      <c r="J103" s="23">
        <v>600</v>
      </c>
      <c r="K103" s="23">
        <v>6.31</v>
      </c>
      <c r="L103" s="38">
        <v>7</v>
      </c>
    </row>
    <row r="104" spans="1:12" s="16" customFormat="1" ht="17.25" customHeight="1">
      <c r="A104" s="310"/>
      <c r="B104" s="310"/>
      <c r="C104" s="344"/>
      <c r="D104" s="28" t="s">
        <v>36</v>
      </c>
      <c r="E104" s="24">
        <v>40.5</v>
      </c>
      <c r="F104" s="30"/>
      <c r="G104" s="23">
        <v>11.29</v>
      </c>
      <c r="H104" s="23">
        <v>11.44</v>
      </c>
      <c r="I104" s="23">
        <v>11.38</v>
      </c>
      <c r="J104" s="23">
        <v>526.31</v>
      </c>
      <c r="K104" s="23">
        <v>4.22</v>
      </c>
      <c r="L104" s="38">
        <v>3</v>
      </c>
    </row>
    <row r="105" spans="1:12" s="16" customFormat="1" ht="16.5" customHeight="1">
      <c r="A105" s="310"/>
      <c r="B105" s="310"/>
      <c r="C105" s="344"/>
      <c r="D105" s="28" t="s">
        <v>37</v>
      </c>
      <c r="E105" s="24">
        <v>41.9</v>
      </c>
      <c r="F105" s="25">
        <v>810</v>
      </c>
      <c r="G105" s="23">
        <v>10.33</v>
      </c>
      <c r="H105" s="23">
        <v>10.61</v>
      </c>
      <c r="I105" s="23">
        <v>10.05</v>
      </c>
      <c r="J105" s="23">
        <v>518.05</v>
      </c>
      <c r="K105" s="23">
        <v>5.73</v>
      </c>
      <c r="L105" s="38">
        <v>8</v>
      </c>
    </row>
    <row r="106" spans="1:12" s="16" customFormat="1" ht="17.25" customHeight="1">
      <c r="A106" s="310"/>
      <c r="B106" s="310"/>
      <c r="C106" s="344"/>
      <c r="D106" s="28" t="s">
        <v>38</v>
      </c>
      <c r="E106" s="24">
        <v>32.5</v>
      </c>
      <c r="F106" s="30"/>
      <c r="G106" s="31">
        <v>6.25</v>
      </c>
      <c r="H106" s="31">
        <v>6.54</v>
      </c>
      <c r="I106" s="31">
        <v>6.81</v>
      </c>
      <c r="J106" s="31">
        <v>327.49</v>
      </c>
      <c r="K106" s="31">
        <v>2.94</v>
      </c>
      <c r="L106" s="31">
        <v>4</v>
      </c>
    </row>
    <row r="107" spans="1:12" s="16" customFormat="1" ht="17.25" customHeight="1">
      <c r="A107" s="310"/>
      <c r="B107" s="310"/>
      <c r="C107" s="344"/>
      <c r="D107" s="28" t="s">
        <v>39</v>
      </c>
      <c r="E107" s="24">
        <v>39.86</v>
      </c>
      <c r="F107" s="30"/>
      <c r="G107" s="23">
        <v>9.47</v>
      </c>
      <c r="H107" s="23">
        <v>10.31</v>
      </c>
      <c r="I107" s="23">
        <v>9.43</v>
      </c>
      <c r="J107" s="23">
        <v>486.98</v>
      </c>
      <c r="K107" s="23">
        <v>13.88</v>
      </c>
      <c r="L107" s="38">
        <v>1</v>
      </c>
    </row>
    <row r="108" spans="1:12" s="16" customFormat="1" ht="17.25" customHeight="1">
      <c r="A108" s="310"/>
      <c r="B108" s="310"/>
      <c r="C108" s="344"/>
      <c r="D108" s="28" t="s">
        <v>40</v>
      </c>
      <c r="E108" s="24">
        <v>36.5</v>
      </c>
      <c r="F108" s="25"/>
      <c r="G108" s="23">
        <v>11.4</v>
      </c>
      <c r="H108" s="23">
        <v>11.35</v>
      </c>
      <c r="I108" s="23">
        <v>11.3</v>
      </c>
      <c r="J108" s="23">
        <v>567.5</v>
      </c>
      <c r="K108" s="23">
        <v>7.08</v>
      </c>
      <c r="L108" s="38">
        <v>3</v>
      </c>
    </row>
    <row r="109" spans="1:12" s="16" customFormat="1" ht="16.5" customHeight="1">
      <c r="A109" s="310"/>
      <c r="B109" s="310"/>
      <c r="C109" s="344"/>
      <c r="D109" s="28" t="s">
        <v>41</v>
      </c>
      <c r="E109" s="24">
        <v>39.9</v>
      </c>
      <c r="F109" s="30">
        <v>792</v>
      </c>
      <c r="G109" s="23">
        <v>10.8</v>
      </c>
      <c r="H109" s="23">
        <v>11.12</v>
      </c>
      <c r="I109" s="23">
        <v>11.05</v>
      </c>
      <c r="J109" s="23">
        <v>555.33</v>
      </c>
      <c r="K109" s="23">
        <v>4.57</v>
      </c>
      <c r="L109" s="38">
        <v>6</v>
      </c>
    </row>
    <row r="110" spans="1:12" s="16" customFormat="1" ht="17.25" customHeight="1">
      <c r="A110" s="310"/>
      <c r="B110" s="310"/>
      <c r="C110" s="344"/>
      <c r="D110" s="33" t="s">
        <v>42</v>
      </c>
      <c r="E110" s="34">
        <f>AVERAGE(E101:E109)</f>
        <v>39.09555555555555</v>
      </c>
      <c r="F110" s="35">
        <f>AVERAGE(F101:F109)</f>
        <v>808</v>
      </c>
      <c r="G110" s="36"/>
      <c r="H110" s="36"/>
      <c r="I110" s="36"/>
      <c r="J110" s="36">
        <f>AVERAGE(J101:J109)</f>
        <v>517.6822222222222</v>
      </c>
      <c r="K110" s="36">
        <f>(J110/486.79-1)*100</f>
        <v>6.346108634569769</v>
      </c>
      <c r="L110" s="37">
        <v>3</v>
      </c>
    </row>
    <row r="111" spans="1:12" s="16" customFormat="1" ht="16.5" customHeight="1">
      <c r="A111" s="310"/>
      <c r="B111" s="339" t="s">
        <v>158</v>
      </c>
      <c r="C111" s="53" t="s">
        <v>156</v>
      </c>
      <c r="D111" s="2" t="s">
        <v>134</v>
      </c>
      <c r="E111" s="56">
        <v>42.7</v>
      </c>
      <c r="F111" s="56">
        <v>798</v>
      </c>
      <c r="G111" s="56">
        <v>107</v>
      </c>
      <c r="H111" s="56">
        <v>106.2</v>
      </c>
      <c r="I111" s="56">
        <v>106.6</v>
      </c>
      <c r="J111" s="56">
        <v>533</v>
      </c>
      <c r="K111" s="56">
        <v>5.69</v>
      </c>
      <c r="L111" s="56">
        <v>4</v>
      </c>
    </row>
    <row r="112" spans="1:12" s="16" customFormat="1" ht="16.5" customHeight="1">
      <c r="A112" s="310"/>
      <c r="B112" s="339"/>
      <c r="C112" s="53"/>
      <c r="D112" s="2" t="s">
        <v>135</v>
      </c>
      <c r="E112" s="56">
        <v>41.26</v>
      </c>
      <c r="F112" s="56"/>
      <c r="G112" s="56">
        <v>129.31</v>
      </c>
      <c r="H112" s="56">
        <v>129.86</v>
      </c>
      <c r="I112" s="56">
        <v>129.59</v>
      </c>
      <c r="J112" s="56">
        <v>518.34</v>
      </c>
      <c r="K112" s="56">
        <v>0.2</v>
      </c>
      <c r="L112" s="56">
        <v>4</v>
      </c>
    </row>
    <row r="113" spans="1:12" s="16" customFormat="1" ht="16.5" customHeight="1">
      <c r="A113" s="310"/>
      <c r="B113" s="339"/>
      <c r="C113" s="53"/>
      <c r="D113" s="2" t="s">
        <v>136</v>
      </c>
      <c r="E113" s="56">
        <v>34.4</v>
      </c>
      <c r="F113" s="56"/>
      <c r="G113" s="56">
        <v>131.5</v>
      </c>
      <c r="H113" s="56">
        <v>130.5</v>
      </c>
      <c r="I113" s="56">
        <v>131</v>
      </c>
      <c r="J113" s="56">
        <v>524</v>
      </c>
      <c r="K113" s="56">
        <v>6.8</v>
      </c>
      <c r="L113" s="56">
        <v>4</v>
      </c>
    </row>
    <row r="114" spans="1:12" s="16" customFormat="1" ht="16.5" customHeight="1">
      <c r="A114" s="310"/>
      <c r="B114" s="339"/>
      <c r="C114" s="53"/>
      <c r="D114" s="2" t="s">
        <v>137</v>
      </c>
      <c r="E114" s="56">
        <v>40.8</v>
      </c>
      <c r="F114" s="56">
        <v>795</v>
      </c>
      <c r="G114" s="56">
        <v>115.82</v>
      </c>
      <c r="H114" s="56">
        <v>112.35</v>
      </c>
      <c r="I114" s="56">
        <v>114.09</v>
      </c>
      <c r="J114" s="56">
        <v>570.43</v>
      </c>
      <c r="K114" s="96">
        <v>4.21</v>
      </c>
      <c r="L114" s="56">
        <v>3</v>
      </c>
    </row>
    <row r="115" spans="1:12" s="16" customFormat="1" ht="16.5" customHeight="1">
      <c r="A115" s="310"/>
      <c r="B115" s="339"/>
      <c r="C115" s="53"/>
      <c r="D115" s="2" t="s">
        <v>138</v>
      </c>
      <c r="E115" s="56">
        <v>42.9</v>
      </c>
      <c r="F115" s="56">
        <v>800</v>
      </c>
      <c r="G115" s="56">
        <v>108.17</v>
      </c>
      <c r="H115" s="56">
        <v>106.93</v>
      </c>
      <c r="I115" s="56">
        <v>107.55</v>
      </c>
      <c r="J115" s="56">
        <v>537.75</v>
      </c>
      <c r="K115" s="56">
        <v>5.88</v>
      </c>
      <c r="L115" s="56">
        <v>4</v>
      </c>
    </row>
    <row r="116" spans="1:12" s="16" customFormat="1" ht="16.5" customHeight="1">
      <c r="A116" s="310"/>
      <c r="B116" s="339"/>
      <c r="C116" s="53"/>
      <c r="D116" s="97" t="s">
        <v>150</v>
      </c>
      <c r="E116" s="56">
        <v>41.6</v>
      </c>
      <c r="F116" s="56"/>
      <c r="G116" s="56">
        <v>114.5</v>
      </c>
      <c r="H116" s="56">
        <v>112</v>
      </c>
      <c r="I116" s="56">
        <v>113.25</v>
      </c>
      <c r="J116" s="56">
        <v>539.2</v>
      </c>
      <c r="K116" s="56">
        <v>3.6</v>
      </c>
      <c r="L116" s="56">
        <v>1</v>
      </c>
    </row>
    <row r="117" spans="1:12" s="16" customFormat="1" ht="16.5" customHeight="1">
      <c r="A117" s="310"/>
      <c r="B117" s="339"/>
      <c r="C117" s="53"/>
      <c r="D117" s="2" t="s">
        <v>157</v>
      </c>
      <c r="E117" s="56">
        <v>43.3</v>
      </c>
      <c r="F117" s="56"/>
      <c r="G117" s="56">
        <v>109.4</v>
      </c>
      <c r="H117" s="56">
        <v>107.9</v>
      </c>
      <c r="I117" s="56">
        <v>108.65</v>
      </c>
      <c r="J117" s="96">
        <v>483</v>
      </c>
      <c r="K117" s="56">
        <v>4.8</v>
      </c>
      <c r="L117" s="56">
        <v>2</v>
      </c>
    </row>
    <row r="118" spans="1:12" s="16" customFormat="1" ht="16.5" customHeight="1">
      <c r="A118" s="310"/>
      <c r="B118" s="339"/>
      <c r="C118" s="53"/>
      <c r="D118" s="2" t="s">
        <v>141</v>
      </c>
      <c r="E118" s="56">
        <v>43.2</v>
      </c>
      <c r="F118" s="56"/>
      <c r="G118" s="56">
        <v>139</v>
      </c>
      <c r="H118" s="56">
        <v>141.3</v>
      </c>
      <c r="I118" s="56">
        <v>140.15</v>
      </c>
      <c r="J118" s="96">
        <v>467.17</v>
      </c>
      <c r="K118" s="56">
        <v>3.32</v>
      </c>
      <c r="L118" s="56">
        <v>3</v>
      </c>
    </row>
    <row r="119" spans="1:12" s="16" customFormat="1" ht="16.5" customHeight="1">
      <c r="A119" s="310"/>
      <c r="B119" s="339"/>
      <c r="C119" s="53"/>
      <c r="D119" s="2" t="s">
        <v>117</v>
      </c>
      <c r="E119" s="96">
        <v>41.27</v>
      </c>
      <c r="F119" s="96"/>
      <c r="G119" s="56"/>
      <c r="H119" s="56"/>
      <c r="I119" s="56"/>
      <c r="J119" s="96">
        <v>521.61</v>
      </c>
      <c r="K119" s="96">
        <v>4.31</v>
      </c>
      <c r="L119" s="56">
        <v>4</v>
      </c>
    </row>
    <row r="120" spans="3:12" s="16" customFormat="1" ht="16.5" customHeight="1">
      <c r="C120" s="32"/>
      <c r="E120" s="41"/>
      <c r="F120" s="42"/>
      <c r="G120" s="43"/>
      <c r="H120" s="43"/>
      <c r="I120" s="43"/>
      <c r="J120" s="43"/>
      <c r="K120" s="43"/>
      <c r="L120" s="44"/>
    </row>
    <row r="121" spans="3:12" s="16" customFormat="1" ht="16.5" customHeight="1">
      <c r="C121" s="32"/>
      <c r="E121" s="41"/>
      <c r="F121" s="42"/>
      <c r="G121" s="43"/>
      <c r="H121" s="43"/>
      <c r="I121" s="43"/>
      <c r="J121" s="43"/>
      <c r="K121" s="43"/>
      <c r="L121" s="44"/>
    </row>
    <row r="122" spans="3:12" s="16" customFormat="1" ht="16.5" customHeight="1">
      <c r="C122" s="32"/>
      <c r="E122" s="41"/>
      <c r="F122" s="42"/>
      <c r="G122" s="43"/>
      <c r="H122" s="43"/>
      <c r="I122" s="43"/>
      <c r="J122" s="43"/>
      <c r="K122" s="43"/>
      <c r="L122" s="44"/>
    </row>
    <row r="123" spans="3:12" s="16" customFormat="1" ht="16.5" customHeight="1">
      <c r="C123" s="32"/>
      <c r="E123" s="41"/>
      <c r="F123" s="42"/>
      <c r="G123" s="43"/>
      <c r="H123" s="43"/>
      <c r="I123" s="43"/>
      <c r="J123" s="43"/>
      <c r="K123" s="43"/>
      <c r="L123" s="44"/>
    </row>
    <row r="124" spans="3:12" s="16" customFormat="1" ht="16.5" customHeight="1">
      <c r="C124" s="32"/>
      <c r="E124" s="41"/>
      <c r="F124" s="42"/>
      <c r="G124" s="43"/>
      <c r="H124" s="43"/>
      <c r="I124" s="43"/>
      <c r="J124" s="43"/>
      <c r="K124" s="43"/>
      <c r="L124" s="44"/>
    </row>
    <row r="125" spans="3:12" s="16" customFormat="1" ht="16.5" customHeight="1">
      <c r="C125" s="32"/>
      <c r="E125" s="41"/>
      <c r="F125" s="42"/>
      <c r="G125" s="43"/>
      <c r="H125" s="43"/>
      <c r="I125" s="43"/>
      <c r="J125" s="43"/>
      <c r="K125" s="43"/>
      <c r="L125" s="44"/>
    </row>
    <row r="126" spans="3:12" s="16" customFormat="1" ht="16.5" customHeight="1">
      <c r="C126" s="32"/>
      <c r="E126" s="41"/>
      <c r="F126" s="42"/>
      <c r="G126" s="43"/>
      <c r="H126" s="43"/>
      <c r="I126" s="43"/>
      <c r="J126" s="43"/>
      <c r="K126" s="43"/>
      <c r="L126" s="44"/>
    </row>
    <row r="127" spans="3:12" s="16" customFormat="1" ht="16.5" customHeight="1">
      <c r="C127" s="32"/>
      <c r="E127" s="41"/>
      <c r="F127" s="42"/>
      <c r="G127" s="43"/>
      <c r="H127" s="43"/>
      <c r="I127" s="43"/>
      <c r="J127" s="43"/>
      <c r="K127" s="43"/>
      <c r="L127" s="44"/>
    </row>
    <row r="128" spans="3:12" s="16" customFormat="1" ht="16.5" customHeight="1">
      <c r="C128" s="32"/>
      <c r="E128" s="41"/>
      <c r="F128" s="42"/>
      <c r="G128" s="43"/>
      <c r="H128" s="43"/>
      <c r="I128" s="43"/>
      <c r="J128" s="43"/>
      <c r="K128" s="43"/>
      <c r="L128" s="44"/>
    </row>
    <row r="129" spans="3:12" s="16" customFormat="1" ht="16.5" customHeight="1">
      <c r="C129" s="32"/>
      <c r="E129" s="41"/>
      <c r="F129" s="42"/>
      <c r="G129" s="43"/>
      <c r="H129" s="43"/>
      <c r="I129" s="43"/>
      <c r="J129" s="43"/>
      <c r="K129" s="43"/>
      <c r="L129" s="44"/>
    </row>
    <row r="130" spans="3:12" s="16" customFormat="1" ht="16.5" customHeight="1">
      <c r="C130" s="32"/>
      <c r="E130" s="41"/>
      <c r="F130" s="42"/>
      <c r="G130" s="43"/>
      <c r="H130" s="43"/>
      <c r="I130" s="43"/>
      <c r="J130" s="43"/>
      <c r="K130" s="43"/>
      <c r="L130" s="44"/>
    </row>
    <row r="131" spans="3:12" s="16" customFormat="1" ht="16.5" customHeight="1">
      <c r="C131" s="32"/>
      <c r="E131" s="41"/>
      <c r="F131" s="42"/>
      <c r="G131" s="43"/>
      <c r="H131" s="43"/>
      <c r="I131" s="43"/>
      <c r="J131" s="43"/>
      <c r="K131" s="43"/>
      <c r="L131" s="44"/>
    </row>
    <row r="132" spans="3:12" s="16" customFormat="1" ht="16.5" customHeight="1">
      <c r="C132" s="32"/>
      <c r="E132" s="41"/>
      <c r="F132" s="42"/>
      <c r="G132" s="43"/>
      <c r="H132" s="43"/>
      <c r="I132" s="43"/>
      <c r="J132" s="43"/>
      <c r="K132" s="43"/>
      <c r="L132" s="44"/>
    </row>
    <row r="133" spans="3:12" s="16" customFormat="1" ht="16.5" customHeight="1">
      <c r="C133" s="32"/>
      <c r="E133" s="41"/>
      <c r="F133" s="42"/>
      <c r="G133" s="43"/>
      <c r="H133" s="43"/>
      <c r="I133" s="43"/>
      <c r="J133" s="43"/>
      <c r="K133" s="43"/>
      <c r="L133" s="44"/>
    </row>
    <row r="134" spans="3:12" s="16" customFormat="1" ht="16.5" customHeight="1">
      <c r="C134" s="32"/>
      <c r="E134" s="41"/>
      <c r="F134" s="42"/>
      <c r="G134" s="43"/>
      <c r="H134" s="43"/>
      <c r="I134" s="43"/>
      <c r="J134" s="43"/>
      <c r="K134" s="43"/>
      <c r="L134" s="44"/>
    </row>
    <row r="135" spans="3:12" s="16" customFormat="1" ht="16.5" customHeight="1">
      <c r="C135" s="32"/>
      <c r="E135" s="41"/>
      <c r="F135" s="42"/>
      <c r="G135" s="43"/>
      <c r="H135" s="43"/>
      <c r="I135" s="43"/>
      <c r="J135" s="43"/>
      <c r="K135" s="43"/>
      <c r="L135" s="44"/>
    </row>
    <row r="136" spans="3:12" s="16" customFormat="1" ht="16.5" customHeight="1">
      <c r="C136" s="32"/>
      <c r="E136" s="41"/>
      <c r="F136" s="42"/>
      <c r="G136" s="43"/>
      <c r="H136" s="43"/>
      <c r="I136" s="43"/>
      <c r="J136" s="43"/>
      <c r="K136" s="43"/>
      <c r="L136" s="44"/>
    </row>
    <row r="137" spans="3:12" s="16" customFormat="1" ht="16.5" customHeight="1">
      <c r="C137" s="32"/>
      <c r="E137" s="41"/>
      <c r="F137" s="42"/>
      <c r="G137" s="43"/>
      <c r="H137" s="43"/>
      <c r="I137" s="43"/>
      <c r="J137" s="43"/>
      <c r="K137" s="43"/>
      <c r="L137" s="44"/>
    </row>
    <row r="138" spans="3:12" s="16" customFormat="1" ht="16.5" customHeight="1">
      <c r="C138" s="32"/>
      <c r="E138" s="41"/>
      <c r="F138" s="42"/>
      <c r="G138" s="43"/>
      <c r="H138" s="43"/>
      <c r="I138" s="43"/>
      <c r="J138" s="43"/>
      <c r="K138" s="43"/>
      <c r="L138" s="44"/>
    </row>
    <row r="139" spans="3:12" s="16" customFormat="1" ht="16.5" customHeight="1">
      <c r="C139" s="32"/>
      <c r="E139" s="41"/>
      <c r="F139" s="42"/>
      <c r="G139" s="43"/>
      <c r="H139" s="43"/>
      <c r="I139" s="43"/>
      <c r="J139" s="43"/>
      <c r="K139" s="43"/>
      <c r="L139" s="44"/>
    </row>
    <row r="140" spans="3:12" s="16" customFormat="1" ht="16.5" customHeight="1">
      <c r="C140" s="32"/>
      <c r="E140" s="41"/>
      <c r="F140" s="42"/>
      <c r="G140" s="43"/>
      <c r="H140" s="43"/>
      <c r="I140" s="43"/>
      <c r="J140" s="43"/>
      <c r="K140" s="43"/>
      <c r="L140" s="44"/>
    </row>
    <row r="141" spans="3:12" s="16" customFormat="1" ht="16.5" customHeight="1">
      <c r="C141" s="32"/>
      <c r="E141" s="41"/>
      <c r="F141" s="42"/>
      <c r="G141" s="43"/>
      <c r="H141" s="43"/>
      <c r="I141" s="43"/>
      <c r="J141" s="43"/>
      <c r="K141" s="43"/>
      <c r="L141" s="44"/>
    </row>
    <row r="142" spans="3:12" s="16" customFormat="1" ht="16.5" customHeight="1">
      <c r="C142" s="32"/>
      <c r="E142" s="41"/>
      <c r="F142" s="42"/>
      <c r="G142" s="43"/>
      <c r="H142" s="43"/>
      <c r="I142" s="43"/>
      <c r="J142" s="43"/>
      <c r="K142" s="43"/>
      <c r="L142" s="44"/>
    </row>
    <row r="143" spans="3:12" s="16" customFormat="1" ht="16.5" customHeight="1">
      <c r="C143" s="32"/>
      <c r="E143" s="41"/>
      <c r="F143" s="42"/>
      <c r="G143" s="43"/>
      <c r="H143" s="43"/>
      <c r="I143" s="43"/>
      <c r="J143" s="43"/>
      <c r="K143" s="43"/>
      <c r="L143" s="44"/>
    </row>
    <row r="144" spans="3:12" s="16" customFormat="1" ht="16.5" customHeight="1">
      <c r="C144" s="32"/>
      <c r="E144" s="41"/>
      <c r="F144" s="42"/>
      <c r="G144" s="43"/>
      <c r="H144" s="43"/>
      <c r="I144" s="43"/>
      <c r="J144" s="43"/>
      <c r="K144" s="43"/>
      <c r="L144" s="44"/>
    </row>
    <row r="145" spans="3:12" s="16" customFormat="1" ht="16.5" customHeight="1">
      <c r="C145" s="32"/>
      <c r="E145" s="41"/>
      <c r="F145" s="42"/>
      <c r="G145" s="43"/>
      <c r="H145" s="43"/>
      <c r="I145" s="43"/>
      <c r="J145" s="43"/>
      <c r="K145" s="43"/>
      <c r="L145" s="44"/>
    </row>
    <row r="146" spans="3:12" s="16" customFormat="1" ht="16.5" customHeight="1">
      <c r="C146" s="32"/>
      <c r="E146" s="41"/>
      <c r="F146" s="42"/>
      <c r="G146" s="43"/>
      <c r="H146" s="43"/>
      <c r="I146" s="43"/>
      <c r="J146" s="43"/>
      <c r="K146" s="43"/>
      <c r="L146" s="44"/>
    </row>
    <row r="147" spans="3:12" s="16" customFormat="1" ht="16.5" customHeight="1">
      <c r="C147" s="32"/>
      <c r="E147" s="41"/>
      <c r="F147" s="42"/>
      <c r="G147" s="43"/>
      <c r="H147" s="43"/>
      <c r="I147" s="43"/>
      <c r="J147" s="43"/>
      <c r="K147" s="43"/>
      <c r="L147" s="44"/>
    </row>
    <row r="148" spans="3:12" s="16" customFormat="1" ht="16.5" customHeight="1">
      <c r="C148" s="32"/>
      <c r="E148" s="41"/>
      <c r="F148" s="42"/>
      <c r="G148" s="43"/>
      <c r="H148" s="43"/>
      <c r="I148" s="43"/>
      <c r="J148" s="43"/>
      <c r="K148" s="43"/>
      <c r="L148" s="44"/>
    </row>
    <row r="149" spans="3:12" s="16" customFormat="1" ht="16.5" customHeight="1">
      <c r="C149" s="32"/>
      <c r="E149" s="41"/>
      <c r="F149" s="42"/>
      <c r="G149" s="43"/>
      <c r="H149" s="43"/>
      <c r="I149" s="43"/>
      <c r="J149" s="43"/>
      <c r="K149" s="43"/>
      <c r="L149" s="44"/>
    </row>
    <row r="150" spans="3:12" s="16" customFormat="1" ht="16.5" customHeight="1">
      <c r="C150" s="32"/>
      <c r="E150" s="41"/>
      <c r="F150" s="42"/>
      <c r="G150" s="43"/>
      <c r="H150" s="43"/>
      <c r="I150" s="43"/>
      <c r="J150" s="43"/>
      <c r="K150" s="43"/>
      <c r="L150" s="44"/>
    </row>
    <row r="151" spans="3:12" s="16" customFormat="1" ht="16.5" customHeight="1">
      <c r="C151" s="32"/>
      <c r="E151" s="41"/>
      <c r="F151" s="42"/>
      <c r="G151" s="43"/>
      <c r="H151" s="43"/>
      <c r="I151" s="43"/>
      <c r="J151" s="43"/>
      <c r="K151" s="43"/>
      <c r="L151" s="44"/>
    </row>
    <row r="152" spans="3:12" s="16" customFormat="1" ht="16.5" customHeight="1">
      <c r="C152" s="32"/>
      <c r="E152" s="41"/>
      <c r="F152" s="42"/>
      <c r="G152" s="43"/>
      <c r="H152" s="43"/>
      <c r="I152" s="43"/>
      <c r="J152" s="43"/>
      <c r="K152" s="43"/>
      <c r="L152" s="44"/>
    </row>
    <row r="153" spans="3:12" s="16" customFormat="1" ht="16.5" customHeight="1">
      <c r="C153" s="32"/>
      <c r="E153" s="41"/>
      <c r="F153" s="42"/>
      <c r="G153" s="43"/>
      <c r="H153" s="43"/>
      <c r="I153" s="43"/>
      <c r="J153" s="43"/>
      <c r="K153" s="43"/>
      <c r="L153" s="44"/>
    </row>
    <row r="154" spans="3:12" s="16" customFormat="1" ht="16.5" customHeight="1">
      <c r="C154" s="32"/>
      <c r="E154" s="41"/>
      <c r="F154" s="42"/>
      <c r="G154" s="43"/>
      <c r="H154" s="43"/>
      <c r="I154" s="43"/>
      <c r="J154" s="43"/>
      <c r="K154" s="43"/>
      <c r="L154" s="44"/>
    </row>
    <row r="155" spans="3:12" s="16" customFormat="1" ht="16.5" customHeight="1">
      <c r="C155" s="32"/>
      <c r="E155" s="41"/>
      <c r="F155" s="42"/>
      <c r="G155" s="43"/>
      <c r="H155" s="43"/>
      <c r="I155" s="43"/>
      <c r="J155" s="43"/>
      <c r="K155" s="43"/>
      <c r="L155" s="44"/>
    </row>
    <row r="156" spans="3:12" s="16" customFormat="1" ht="16.5" customHeight="1">
      <c r="C156" s="32"/>
      <c r="E156" s="41"/>
      <c r="F156" s="42"/>
      <c r="G156" s="43"/>
      <c r="H156" s="43"/>
      <c r="I156" s="43"/>
      <c r="J156" s="43"/>
      <c r="K156" s="43"/>
      <c r="L156" s="44"/>
    </row>
    <row r="157" spans="3:12" s="16" customFormat="1" ht="16.5" customHeight="1">
      <c r="C157" s="32"/>
      <c r="E157" s="41"/>
      <c r="F157" s="42"/>
      <c r="G157" s="43"/>
      <c r="H157" s="43"/>
      <c r="I157" s="43"/>
      <c r="J157" s="43"/>
      <c r="K157" s="43"/>
      <c r="L157" s="44"/>
    </row>
    <row r="158" spans="3:12" s="16" customFormat="1" ht="16.5" customHeight="1">
      <c r="C158" s="32"/>
      <c r="E158" s="41"/>
      <c r="F158" s="42"/>
      <c r="G158" s="43"/>
      <c r="H158" s="43"/>
      <c r="I158" s="43"/>
      <c r="J158" s="43"/>
      <c r="K158" s="43"/>
      <c r="L158" s="44"/>
    </row>
    <row r="159" spans="3:12" s="16" customFormat="1" ht="16.5" customHeight="1">
      <c r="C159" s="32"/>
      <c r="E159" s="41"/>
      <c r="F159" s="42"/>
      <c r="G159" s="43"/>
      <c r="H159" s="43"/>
      <c r="I159" s="43"/>
      <c r="J159" s="43"/>
      <c r="K159" s="43"/>
      <c r="L159" s="44"/>
    </row>
    <row r="160" spans="3:12" s="16" customFormat="1" ht="16.5" customHeight="1">
      <c r="C160" s="32"/>
      <c r="E160" s="41"/>
      <c r="F160" s="42"/>
      <c r="G160" s="43"/>
      <c r="H160" s="43"/>
      <c r="I160" s="43"/>
      <c r="J160" s="43"/>
      <c r="K160" s="43"/>
      <c r="L160" s="44"/>
    </row>
    <row r="161" spans="3:12" s="16" customFormat="1" ht="16.5" customHeight="1">
      <c r="C161" s="32"/>
      <c r="E161" s="41"/>
      <c r="F161" s="42"/>
      <c r="G161" s="43"/>
      <c r="H161" s="43"/>
      <c r="I161" s="43"/>
      <c r="J161" s="43"/>
      <c r="K161" s="43"/>
      <c r="L161" s="44"/>
    </row>
    <row r="162" spans="3:12" s="16" customFormat="1" ht="16.5" customHeight="1">
      <c r="C162" s="32"/>
      <c r="E162" s="41"/>
      <c r="F162" s="42"/>
      <c r="G162" s="43"/>
      <c r="H162" s="43"/>
      <c r="I162" s="43"/>
      <c r="J162" s="43"/>
      <c r="K162" s="43"/>
      <c r="L162" s="44"/>
    </row>
    <row r="163" spans="3:12" s="16" customFormat="1" ht="16.5" customHeight="1">
      <c r="C163" s="32"/>
      <c r="E163" s="41"/>
      <c r="F163" s="42"/>
      <c r="G163" s="43"/>
      <c r="H163" s="43"/>
      <c r="I163" s="43"/>
      <c r="J163" s="43"/>
      <c r="K163" s="43"/>
      <c r="L163" s="44"/>
    </row>
    <row r="164" spans="3:12" s="16" customFormat="1" ht="16.5" customHeight="1">
      <c r="C164" s="32"/>
      <c r="E164" s="41"/>
      <c r="F164" s="42"/>
      <c r="G164" s="43"/>
      <c r="H164" s="43"/>
      <c r="I164" s="43"/>
      <c r="J164" s="43"/>
      <c r="K164" s="43"/>
      <c r="L164" s="44"/>
    </row>
    <row r="165" spans="3:12" s="16" customFormat="1" ht="16.5" customHeight="1">
      <c r="C165" s="32"/>
      <c r="E165" s="41"/>
      <c r="F165" s="42"/>
      <c r="G165" s="43"/>
      <c r="H165" s="43"/>
      <c r="I165" s="43"/>
      <c r="J165" s="43"/>
      <c r="K165" s="43"/>
      <c r="L165" s="44"/>
    </row>
    <row r="166" spans="3:12" s="16" customFormat="1" ht="16.5" customHeight="1">
      <c r="C166" s="32"/>
      <c r="E166" s="41"/>
      <c r="F166" s="42"/>
      <c r="G166" s="43"/>
      <c r="H166" s="43"/>
      <c r="I166" s="43"/>
      <c r="J166" s="43"/>
      <c r="K166" s="43"/>
      <c r="L166" s="44"/>
    </row>
    <row r="167" spans="3:12" s="16" customFormat="1" ht="16.5" customHeight="1">
      <c r="C167" s="32"/>
      <c r="E167" s="41"/>
      <c r="F167" s="42"/>
      <c r="G167" s="43"/>
      <c r="H167" s="43"/>
      <c r="I167" s="43"/>
      <c r="J167" s="43"/>
      <c r="K167" s="43"/>
      <c r="L167" s="44"/>
    </row>
    <row r="168" spans="3:12" s="16" customFormat="1" ht="16.5" customHeight="1">
      <c r="C168" s="32"/>
      <c r="E168" s="41"/>
      <c r="F168" s="42"/>
      <c r="G168" s="43"/>
      <c r="H168" s="43"/>
      <c r="I168" s="43"/>
      <c r="J168" s="43"/>
      <c r="K168" s="43"/>
      <c r="L168" s="44"/>
    </row>
    <row r="169" spans="3:12" s="16" customFormat="1" ht="16.5" customHeight="1">
      <c r="C169" s="32"/>
      <c r="E169" s="41"/>
      <c r="F169" s="42"/>
      <c r="G169" s="43"/>
      <c r="H169" s="43"/>
      <c r="I169" s="43"/>
      <c r="J169" s="43"/>
      <c r="K169" s="43"/>
      <c r="L169" s="44"/>
    </row>
    <row r="170" spans="3:12" s="16" customFormat="1" ht="16.5" customHeight="1">
      <c r="C170" s="32"/>
      <c r="E170" s="41"/>
      <c r="F170" s="42"/>
      <c r="G170" s="43"/>
      <c r="H170" s="43"/>
      <c r="I170" s="43"/>
      <c r="J170" s="43"/>
      <c r="K170" s="43"/>
      <c r="L170" s="44"/>
    </row>
    <row r="171" spans="3:12" s="16" customFormat="1" ht="16.5" customHeight="1">
      <c r="C171" s="32"/>
      <c r="E171" s="41"/>
      <c r="F171" s="42"/>
      <c r="G171" s="43"/>
      <c r="H171" s="43"/>
      <c r="I171" s="43"/>
      <c r="J171" s="43"/>
      <c r="K171" s="43"/>
      <c r="L171" s="44"/>
    </row>
    <row r="172" spans="3:12" s="16" customFormat="1" ht="16.5" customHeight="1">
      <c r="C172" s="32"/>
      <c r="E172" s="41"/>
      <c r="F172" s="42"/>
      <c r="G172" s="43"/>
      <c r="H172" s="43"/>
      <c r="I172" s="43"/>
      <c r="J172" s="43"/>
      <c r="K172" s="43"/>
      <c r="L172" s="44"/>
    </row>
    <row r="173" spans="3:12" s="16" customFormat="1" ht="16.5" customHeight="1">
      <c r="C173" s="32"/>
      <c r="E173" s="41"/>
      <c r="F173" s="42"/>
      <c r="G173" s="43"/>
      <c r="H173" s="43"/>
      <c r="I173" s="43"/>
      <c r="J173" s="43"/>
      <c r="K173" s="43"/>
      <c r="L173" s="44"/>
    </row>
    <row r="174" spans="3:12" s="16" customFormat="1" ht="16.5" customHeight="1">
      <c r="C174" s="32"/>
      <c r="E174" s="41"/>
      <c r="F174" s="42"/>
      <c r="G174" s="43"/>
      <c r="H174" s="43"/>
      <c r="I174" s="43"/>
      <c r="J174" s="43"/>
      <c r="K174" s="43"/>
      <c r="L174" s="44"/>
    </row>
    <row r="175" spans="3:12" s="16" customFormat="1" ht="16.5" customHeight="1">
      <c r="C175" s="32"/>
      <c r="E175" s="41"/>
      <c r="F175" s="42"/>
      <c r="G175" s="43"/>
      <c r="H175" s="43"/>
      <c r="I175" s="43"/>
      <c r="J175" s="43"/>
      <c r="K175" s="43"/>
      <c r="L175" s="44"/>
    </row>
    <row r="176" spans="3:12" s="16" customFormat="1" ht="16.5" customHeight="1">
      <c r="C176" s="32"/>
      <c r="E176" s="41"/>
      <c r="F176" s="42"/>
      <c r="G176" s="43"/>
      <c r="H176" s="43"/>
      <c r="I176" s="43"/>
      <c r="J176" s="43"/>
      <c r="K176" s="43"/>
      <c r="L176" s="44"/>
    </row>
    <row r="177" spans="3:12" s="16" customFormat="1" ht="16.5" customHeight="1">
      <c r="C177" s="32"/>
      <c r="E177" s="41"/>
      <c r="F177" s="42"/>
      <c r="G177" s="43"/>
      <c r="H177" s="43"/>
      <c r="I177" s="43"/>
      <c r="J177" s="43"/>
      <c r="K177" s="43"/>
      <c r="L177" s="44"/>
    </row>
    <row r="178" spans="3:12" s="16" customFormat="1" ht="16.5" customHeight="1">
      <c r="C178" s="32"/>
      <c r="E178" s="41"/>
      <c r="F178" s="42"/>
      <c r="G178" s="43"/>
      <c r="H178" s="43"/>
      <c r="I178" s="43"/>
      <c r="J178" s="43"/>
      <c r="K178" s="43"/>
      <c r="L178" s="44"/>
    </row>
    <row r="179" spans="3:12" s="16" customFormat="1" ht="16.5" customHeight="1">
      <c r="C179" s="32"/>
      <c r="E179" s="41"/>
      <c r="F179" s="42"/>
      <c r="G179" s="43"/>
      <c r="H179" s="43"/>
      <c r="I179" s="43"/>
      <c r="J179" s="43"/>
      <c r="K179" s="43"/>
      <c r="L179" s="44"/>
    </row>
    <row r="180" spans="3:12" s="16" customFormat="1" ht="16.5" customHeight="1">
      <c r="C180" s="32"/>
      <c r="E180" s="41"/>
      <c r="F180" s="42"/>
      <c r="G180" s="43"/>
      <c r="H180" s="43"/>
      <c r="I180" s="43"/>
      <c r="J180" s="43"/>
      <c r="K180" s="43"/>
      <c r="L180" s="44"/>
    </row>
    <row r="181" spans="3:12" s="16" customFormat="1" ht="16.5" customHeight="1">
      <c r="C181" s="32"/>
      <c r="E181" s="41"/>
      <c r="F181" s="42"/>
      <c r="G181" s="43"/>
      <c r="H181" s="43"/>
      <c r="I181" s="43"/>
      <c r="J181" s="43"/>
      <c r="K181" s="43"/>
      <c r="L181" s="44"/>
    </row>
    <row r="182" spans="3:12" s="16" customFormat="1" ht="16.5" customHeight="1">
      <c r="C182" s="32"/>
      <c r="E182" s="41"/>
      <c r="F182" s="42"/>
      <c r="G182" s="43"/>
      <c r="H182" s="43"/>
      <c r="I182" s="43"/>
      <c r="J182" s="43"/>
      <c r="K182" s="43"/>
      <c r="L182" s="44"/>
    </row>
    <row r="183" spans="3:12" s="16" customFormat="1" ht="16.5" customHeight="1">
      <c r="C183" s="32"/>
      <c r="E183" s="41"/>
      <c r="F183" s="42"/>
      <c r="G183" s="43"/>
      <c r="H183" s="43"/>
      <c r="I183" s="43"/>
      <c r="J183" s="43"/>
      <c r="K183" s="43"/>
      <c r="L183" s="44"/>
    </row>
    <row r="184" spans="3:12" s="16" customFormat="1" ht="16.5" customHeight="1">
      <c r="C184" s="32"/>
      <c r="E184" s="41"/>
      <c r="F184" s="42"/>
      <c r="G184" s="43"/>
      <c r="H184" s="43"/>
      <c r="I184" s="43"/>
      <c r="J184" s="43"/>
      <c r="K184" s="43"/>
      <c r="L184" s="44"/>
    </row>
    <row r="185" spans="3:12" s="16" customFormat="1" ht="16.5" customHeight="1">
      <c r="C185" s="32"/>
      <c r="E185" s="41"/>
      <c r="F185" s="42"/>
      <c r="G185" s="43"/>
      <c r="H185" s="43"/>
      <c r="I185" s="43"/>
      <c r="J185" s="43"/>
      <c r="K185" s="43"/>
      <c r="L185" s="44"/>
    </row>
    <row r="186" spans="3:12" s="16" customFormat="1" ht="16.5" customHeight="1">
      <c r="C186" s="32"/>
      <c r="E186" s="41"/>
      <c r="F186" s="42"/>
      <c r="G186" s="43"/>
      <c r="H186" s="43"/>
      <c r="I186" s="43"/>
      <c r="J186" s="43"/>
      <c r="K186" s="43"/>
      <c r="L186" s="44"/>
    </row>
    <row r="187" spans="3:12" s="16" customFormat="1" ht="16.5" customHeight="1">
      <c r="C187" s="32"/>
      <c r="E187" s="41"/>
      <c r="F187" s="42"/>
      <c r="G187" s="43"/>
      <c r="H187" s="43"/>
      <c r="I187" s="43"/>
      <c r="J187" s="43"/>
      <c r="K187" s="43"/>
      <c r="L187" s="44"/>
    </row>
    <row r="188" spans="3:12" s="16" customFormat="1" ht="16.5" customHeight="1">
      <c r="C188" s="32"/>
      <c r="E188" s="41"/>
      <c r="F188" s="42"/>
      <c r="G188" s="43"/>
      <c r="H188" s="43"/>
      <c r="I188" s="43"/>
      <c r="J188" s="43"/>
      <c r="K188" s="43"/>
      <c r="L188" s="44"/>
    </row>
    <row r="189" spans="3:12" s="16" customFormat="1" ht="16.5" customHeight="1">
      <c r="C189" s="32"/>
      <c r="E189" s="41"/>
      <c r="F189" s="42"/>
      <c r="G189" s="43"/>
      <c r="H189" s="43"/>
      <c r="I189" s="43"/>
      <c r="J189" s="43"/>
      <c r="K189" s="43"/>
      <c r="L189" s="44"/>
    </row>
    <row r="190" spans="3:12" s="16" customFormat="1" ht="16.5" customHeight="1">
      <c r="C190" s="32"/>
      <c r="E190" s="41"/>
      <c r="F190" s="42"/>
      <c r="G190" s="43"/>
      <c r="H190" s="43"/>
      <c r="I190" s="43"/>
      <c r="J190" s="43"/>
      <c r="K190" s="43"/>
      <c r="L190" s="44"/>
    </row>
    <row r="191" spans="3:12" s="16" customFormat="1" ht="16.5" customHeight="1">
      <c r="C191" s="32"/>
      <c r="E191" s="41"/>
      <c r="F191" s="42"/>
      <c r="G191" s="43"/>
      <c r="H191" s="43"/>
      <c r="I191" s="43"/>
      <c r="J191" s="43"/>
      <c r="K191" s="43"/>
      <c r="L191" s="44"/>
    </row>
    <row r="192" spans="3:12" s="16" customFormat="1" ht="16.5" customHeight="1">
      <c r="C192" s="32"/>
      <c r="E192" s="41"/>
      <c r="F192" s="42"/>
      <c r="G192" s="43"/>
      <c r="H192" s="43"/>
      <c r="I192" s="43"/>
      <c r="J192" s="43"/>
      <c r="K192" s="43"/>
      <c r="L192" s="44"/>
    </row>
    <row r="193" spans="3:12" s="16" customFormat="1" ht="16.5" customHeight="1">
      <c r="C193" s="32"/>
      <c r="E193" s="41"/>
      <c r="F193" s="42"/>
      <c r="G193" s="43"/>
      <c r="H193" s="43"/>
      <c r="I193" s="43"/>
      <c r="J193" s="43"/>
      <c r="K193" s="43"/>
      <c r="L193" s="44"/>
    </row>
    <row r="194" spans="3:12" s="16" customFormat="1" ht="16.5" customHeight="1">
      <c r="C194" s="32"/>
      <c r="E194" s="41"/>
      <c r="F194" s="42"/>
      <c r="G194" s="43"/>
      <c r="H194" s="43"/>
      <c r="I194" s="43"/>
      <c r="J194" s="43"/>
      <c r="K194" s="43"/>
      <c r="L194" s="44"/>
    </row>
    <row r="195" spans="3:12" s="16" customFormat="1" ht="16.5" customHeight="1">
      <c r="C195" s="32"/>
      <c r="E195" s="41"/>
      <c r="F195" s="42"/>
      <c r="G195" s="43"/>
      <c r="H195" s="43"/>
      <c r="I195" s="43"/>
      <c r="J195" s="43"/>
      <c r="K195" s="43"/>
      <c r="L195" s="44"/>
    </row>
    <row r="196" spans="3:12" s="16" customFormat="1" ht="16.5" customHeight="1">
      <c r="C196" s="32"/>
      <c r="E196" s="41"/>
      <c r="F196" s="42"/>
      <c r="G196" s="43"/>
      <c r="H196" s="43"/>
      <c r="I196" s="43"/>
      <c r="J196" s="43"/>
      <c r="K196" s="43"/>
      <c r="L196" s="44"/>
    </row>
    <row r="197" spans="3:12" s="16" customFormat="1" ht="16.5" customHeight="1">
      <c r="C197" s="32"/>
      <c r="E197" s="41"/>
      <c r="F197" s="42"/>
      <c r="G197" s="43"/>
      <c r="H197" s="43"/>
      <c r="I197" s="43"/>
      <c r="J197" s="43"/>
      <c r="K197" s="43"/>
      <c r="L197" s="44"/>
    </row>
    <row r="198" spans="3:12" s="16" customFormat="1" ht="16.5" customHeight="1">
      <c r="C198" s="32"/>
      <c r="E198" s="41"/>
      <c r="F198" s="42"/>
      <c r="G198" s="43"/>
      <c r="H198" s="43"/>
      <c r="I198" s="43"/>
      <c r="J198" s="43"/>
      <c r="K198" s="43"/>
      <c r="L198" s="44"/>
    </row>
    <row r="199" spans="3:12" s="16" customFormat="1" ht="16.5" customHeight="1">
      <c r="C199" s="32"/>
      <c r="E199" s="41"/>
      <c r="F199" s="42"/>
      <c r="G199" s="43"/>
      <c r="H199" s="43"/>
      <c r="I199" s="43"/>
      <c r="J199" s="43"/>
      <c r="K199" s="43"/>
      <c r="L199" s="44"/>
    </row>
    <row r="200" spans="3:12" s="16" customFormat="1" ht="16.5" customHeight="1">
      <c r="C200" s="32"/>
      <c r="E200" s="41"/>
      <c r="F200" s="42"/>
      <c r="G200" s="43"/>
      <c r="H200" s="43"/>
      <c r="I200" s="43"/>
      <c r="J200" s="43"/>
      <c r="K200" s="43"/>
      <c r="L200" s="44"/>
    </row>
    <row r="201" spans="3:12" s="16" customFormat="1" ht="16.5" customHeight="1">
      <c r="C201" s="32"/>
      <c r="E201" s="41"/>
      <c r="F201" s="42"/>
      <c r="G201" s="43"/>
      <c r="H201" s="43"/>
      <c r="I201" s="43"/>
      <c r="J201" s="43"/>
      <c r="K201" s="43"/>
      <c r="L201" s="44"/>
    </row>
    <row r="202" spans="3:12" s="16" customFormat="1" ht="16.5" customHeight="1">
      <c r="C202" s="32"/>
      <c r="E202" s="41"/>
      <c r="F202" s="42"/>
      <c r="G202" s="43"/>
      <c r="H202" s="43"/>
      <c r="I202" s="43"/>
      <c r="J202" s="43"/>
      <c r="K202" s="43"/>
      <c r="L202" s="44"/>
    </row>
    <row r="203" spans="3:12" s="16" customFormat="1" ht="16.5" customHeight="1">
      <c r="C203" s="32"/>
      <c r="E203" s="41"/>
      <c r="F203" s="42"/>
      <c r="G203" s="43"/>
      <c r="H203" s="43"/>
      <c r="I203" s="43"/>
      <c r="J203" s="43"/>
      <c r="K203" s="43"/>
      <c r="L203" s="44"/>
    </row>
    <row r="204" spans="3:12" s="16" customFormat="1" ht="16.5" customHeight="1">
      <c r="C204" s="32"/>
      <c r="E204" s="41"/>
      <c r="F204" s="42"/>
      <c r="G204" s="43"/>
      <c r="H204" s="43"/>
      <c r="I204" s="43"/>
      <c r="J204" s="43"/>
      <c r="K204" s="43"/>
      <c r="L204" s="44"/>
    </row>
    <row r="205" spans="3:12" s="16" customFormat="1" ht="16.5" customHeight="1">
      <c r="C205" s="32"/>
      <c r="E205" s="41"/>
      <c r="F205" s="42"/>
      <c r="G205" s="43"/>
      <c r="H205" s="43"/>
      <c r="I205" s="43"/>
      <c r="J205" s="43"/>
      <c r="K205" s="43"/>
      <c r="L205" s="44"/>
    </row>
    <row r="206" spans="3:12" s="16" customFormat="1" ht="16.5" customHeight="1">
      <c r="C206" s="32"/>
      <c r="E206" s="41"/>
      <c r="F206" s="42"/>
      <c r="G206" s="43"/>
      <c r="H206" s="43"/>
      <c r="I206" s="43"/>
      <c r="J206" s="43"/>
      <c r="K206" s="43"/>
      <c r="L206" s="44"/>
    </row>
    <row r="207" spans="3:12" s="16" customFormat="1" ht="16.5" customHeight="1">
      <c r="C207" s="32"/>
      <c r="E207" s="41"/>
      <c r="F207" s="42"/>
      <c r="G207" s="43"/>
      <c r="H207" s="43"/>
      <c r="I207" s="43"/>
      <c r="J207" s="43"/>
      <c r="K207" s="43"/>
      <c r="L207" s="44"/>
    </row>
    <row r="208" spans="3:12" s="16" customFormat="1" ht="16.5" customHeight="1">
      <c r="C208" s="32"/>
      <c r="E208" s="41"/>
      <c r="F208" s="42"/>
      <c r="G208" s="43"/>
      <c r="H208" s="43"/>
      <c r="I208" s="43"/>
      <c r="J208" s="43"/>
      <c r="K208" s="43"/>
      <c r="L208" s="44"/>
    </row>
    <row r="209" spans="3:12" s="16" customFormat="1" ht="16.5" customHeight="1">
      <c r="C209" s="32"/>
      <c r="E209" s="41"/>
      <c r="F209" s="42"/>
      <c r="G209" s="43"/>
      <c r="H209" s="43"/>
      <c r="I209" s="43"/>
      <c r="J209" s="43"/>
      <c r="K209" s="43"/>
      <c r="L209" s="44"/>
    </row>
    <row r="210" spans="3:12" s="16" customFormat="1" ht="16.5" customHeight="1">
      <c r="C210" s="32"/>
      <c r="E210" s="41"/>
      <c r="F210" s="42"/>
      <c r="G210" s="43"/>
      <c r="H210" s="43"/>
      <c r="I210" s="43"/>
      <c r="J210" s="43"/>
      <c r="K210" s="43"/>
      <c r="L210" s="44"/>
    </row>
    <row r="211" spans="3:12" s="16" customFormat="1" ht="16.5" customHeight="1">
      <c r="C211" s="32"/>
      <c r="E211" s="41"/>
      <c r="F211" s="42"/>
      <c r="G211" s="43"/>
      <c r="H211" s="43"/>
      <c r="I211" s="43"/>
      <c r="J211" s="43"/>
      <c r="K211" s="43"/>
      <c r="L211" s="44"/>
    </row>
    <row r="212" spans="3:12" s="16" customFormat="1" ht="16.5" customHeight="1">
      <c r="C212" s="32"/>
      <c r="E212" s="41"/>
      <c r="F212" s="42"/>
      <c r="G212" s="43"/>
      <c r="H212" s="43"/>
      <c r="I212" s="43"/>
      <c r="J212" s="43"/>
      <c r="K212" s="43"/>
      <c r="L212" s="44"/>
    </row>
    <row r="213" spans="3:12" s="16" customFormat="1" ht="16.5" customHeight="1">
      <c r="C213" s="32"/>
      <c r="E213" s="41"/>
      <c r="F213" s="42"/>
      <c r="G213" s="43"/>
      <c r="H213" s="43"/>
      <c r="I213" s="43"/>
      <c r="J213" s="43"/>
      <c r="K213" s="43"/>
      <c r="L213" s="44"/>
    </row>
    <row r="214" spans="3:12" s="16" customFormat="1" ht="16.5" customHeight="1">
      <c r="C214" s="32"/>
      <c r="E214" s="41"/>
      <c r="F214" s="42"/>
      <c r="G214" s="43"/>
      <c r="H214" s="43"/>
      <c r="I214" s="43"/>
      <c r="J214" s="43"/>
      <c r="K214" s="43"/>
      <c r="L214" s="44"/>
    </row>
    <row r="215" spans="3:12" s="16" customFormat="1" ht="16.5" customHeight="1">
      <c r="C215" s="32"/>
      <c r="E215" s="41"/>
      <c r="F215" s="42"/>
      <c r="G215" s="43"/>
      <c r="H215" s="43"/>
      <c r="I215" s="43"/>
      <c r="J215" s="43"/>
      <c r="K215" s="43"/>
      <c r="L215" s="44"/>
    </row>
    <row r="216" spans="3:12" s="16" customFormat="1" ht="16.5" customHeight="1">
      <c r="C216" s="32"/>
      <c r="E216" s="41"/>
      <c r="F216" s="42"/>
      <c r="G216" s="43"/>
      <c r="H216" s="43"/>
      <c r="I216" s="43"/>
      <c r="J216" s="43"/>
      <c r="K216" s="43"/>
      <c r="L216" s="44"/>
    </row>
    <row r="217" spans="3:12" s="16" customFormat="1" ht="16.5" customHeight="1">
      <c r="C217" s="32"/>
      <c r="E217" s="41"/>
      <c r="F217" s="42"/>
      <c r="G217" s="43"/>
      <c r="H217" s="43"/>
      <c r="I217" s="43"/>
      <c r="J217" s="43"/>
      <c r="K217" s="43"/>
      <c r="L217" s="44"/>
    </row>
    <row r="218" spans="3:12" s="16" customFormat="1" ht="16.5" customHeight="1">
      <c r="C218" s="32"/>
      <c r="E218" s="41"/>
      <c r="F218" s="42"/>
      <c r="G218" s="43"/>
      <c r="H218" s="43"/>
      <c r="I218" s="43"/>
      <c r="J218" s="43"/>
      <c r="K218" s="43"/>
      <c r="L218" s="44"/>
    </row>
    <row r="219" spans="3:12" s="16" customFormat="1" ht="16.5" customHeight="1">
      <c r="C219" s="32"/>
      <c r="E219" s="41"/>
      <c r="F219" s="42"/>
      <c r="G219" s="43"/>
      <c r="H219" s="43"/>
      <c r="I219" s="43"/>
      <c r="J219" s="43"/>
      <c r="K219" s="43"/>
      <c r="L219" s="44"/>
    </row>
    <row r="220" spans="3:12" s="16" customFormat="1" ht="16.5" customHeight="1">
      <c r="C220" s="32"/>
      <c r="E220" s="41"/>
      <c r="F220" s="42"/>
      <c r="G220" s="43"/>
      <c r="H220" s="43"/>
      <c r="I220" s="43"/>
      <c r="J220" s="43"/>
      <c r="K220" s="43"/>
      <c r="L220" s="44"/>
    </row>
    <row r="221" spans="3:12" s="16" customFormat="1" ht="16.5" customHeight="1">
      <c r="C221" s="32"/>
      <c r="E221" s="41"/>
      <c r="F221" s="42"/>
      <c r="G221" s="43"/>
      <c r="H221" s="43"/>
      <c r="I221" s="43"/>
      <c r="J221" s="43"/>
      <c r="K221" s="43"/>
      <c r="L221" s="44"/>
    </row>
    <row r="222" spans="3:12" s="16" customFormat="1" ht="16.5" customHeight="1">
      <c r="C222" s="32"/>
      <c r="E222" s="41"/>
      <c r="F222" s="42"/>
      <c r="G222" s="43"/>
      <c r="H222" s="43"/>
      <c r="I222" s="43"/>
      <c r="J222" s="43"/>
      <c r="K222" s="43"/>
      <c r="L222" s="44"/>
    </row>
    <row r="223" spans="3:12" s="16" customFormat="1" ht="16.5" customHeight="1">
      <c r="C223" s="32"/>
      <c r="E223" s="41"/>
      <c r="F223" s="42"/>
      <c r="G223" s="43"/>
      <c r="H223" s="43"/>
      <c r="I223" s="43"/>
      <c r="J223" s="43"/>
      <c r="K223" s="43"/>
      <c r="L223" s="44"/>
    </row>
    <row r="224" spans="3:12" s="16" customFormat="1" ht="16.5" customHeight="1">
      <c r="C224" s="32"/>
      <c r="E224" s="41"/>
      <c r="F224" s="42"/>
      <c r="G224" s="43"/>
      <c r="H224" s="43"/>
      <c r="I224" s="43"/>
      <c r="J224" s="43"/>
      <c r="K224" s="43"/>
      <c r="L224" s="44"/>
    </row>
    <row r="225" spans="3:12" s="16" customFormat="1" ht="16.5" customHeight="1">
      <c r="C225" s="32"/>
      <c r="E225" s="41"/>
      <c r="F225" s="42"/>
      <c r="G225" s="43"/>
      <c r="H225" s="43"/>
      <c r="I225" s="43"/>
      <c r="J225" s="43"/>
      <c r="K225" s="43"/>
      <c r="L225" s="44"/>
    </row>
    <row r="226" spans="3:12" s="16" customFormat="1" ht="16.5" customHeight="1">
      <c r="C226" s="32"/>
      <c r="E226" s="41"/>
      <c r="F226" s="42"/>
      <c r="G226" s="43"/>
      <c r="H226" s="43"/>
      <c r="I226" s="43"/>
      <c r="J226" s="43"/>
      <c r="K226" s="43"/>
      <c r="L226" s="44"/>
    </row>
    <row r="227" spans="3:12" s="16" customFormat="1" ht="16.5" customHeight="1">
      <c r="C227" s="32"/>
      <c r="E227" s="41"/>
      <c r="F227" s="42"/>
      <c r="G227" s="43"/>
      <c r="H227" s="43"/>
      <c r="I227" s="43"/>
      <c r="J227" s="43"/>
      <c r="K227" s="43"/>
      <c r="L227" s="44"/>
    </row>
    <row r="228" spans="3:12" s="16" customFormat="1" ht="16.5" customHeight="1">
      <c r="C228" s="32"/>
      <c r="E228" s="41"/>
      <c r="F228" s="42"/>
      <c r="G228" s="43"/>
      <c r="H228" s="43"/>
      <c r="I228" s="43"/>
      <c r="J228" s="43"/>
      <c r="K228" s="43"/>
      <c r="L228" s="44"/>
    </row>
    <row r="229" spans="3:12" s="16" customFormat="1" ht="16.5" customHeight="1">
      <c r="C229" s="32"/>
      <c r="E229" s="41"/>
      <c r="F229" s="42"/>
      <c r="G229" s="43"/>
      <c r="H229" s="43"/>
      <c r="I229" s="43"/>
      <c r="J229" s="43"/>
      <c r="K229" s="43"/>
      <c r="L229" s="44"/>
    </row>
    <row r="230" spans="3:12" s="16" customFormat="1" ht="16.5" customHeight="1">
      <c r="C230" s="32"/>
      <c r="E230" s="41"/>
      <c r="F230" s="42"/>
      <c r="G230" s="43"/>
      <c r="H230" s="43"/>
      <c r="I230" s="43"/>
      <c r="J230" s="43"/>
      <c r="K230" s="43"/>
      <c r="L230" s="44"/>
    </row>
    <row r="231" spans="3:12" s="16" customFormat="1" ht="16.5" customHeight="1">
      <c r="C231" s="32"/>
      <c r="E231" s="41"/>
      <c r="F231" s="42"/>
      <c r="G231" s="43"/>
      <c r="H231" s="43"/>
      <c r="I231" s="43"/>
      <c r="J231" s="43"/>
      <c r="K231" s="43"/>
      <c r="L231" s="44"/>
    </row>
    <row r="232" spans="3:12" s="16" customFormat="1" ht="16.5" customHeight="1">
      <c r="C232" s="32"/>
      <c r="E232" s="41"/>
      <c r="F232" s="42"/>
      <c r="G232" s="43"/>
      <c r="H232" s="43"/>
      <c r="I232" s="43"/>
      <c r="J232" s="43"/>
      <c r="K232" s="43"/>
      <c r="L232" s="44"/>
    </row>
    <row r="233" spans="3:12" s="16" customFormat="1" ht="16.5" customHeight="1">
      <c r="C233" s="32"/>
      <c r="E233" s="41"/>
      <c r="F233" s="42"/>
      <c r="G233" s="43"/>
      <c r="H233" s="43"/>
      <c r="I233" s="43"/>
      <c r="J233" s="43"/>
      <c r="K233" s="43"/>
      <c r="L233" s="44"/>
    </row>
    <row r="234" spans="3:12" s="16" customFormat="1" ht="16.5" customHeight="1">
      <c r="C234" s="32"/>
      <c r="E234" s="41"/>
      <c r="F234" s="42"/>
      <c r="G234" s="43"/>
      <c r="H234" s="43"/>
      <c r="I234" s="43"/>
      <c r="J234" s="43"/>
      <c r="K234" s="43"/>
      <c r="L234" s="44"/>
    </row>
    <row r="235" spans="3:12" s="16" customFormat="1" ht="16.5" customHeight="1">
      <c r="C235" s="32"/>
      <c r="E235" s="41"/>
      <c r="F235" s="42"/>
      <c r="G235" s="43"/>
      <c r="H235" s="43"/>
      <c r="I235" s="43"/>
      <c r="J235" s="43"/>
      <c r="K235" s="43"/>
      <c r="L235" s="44"/>
    </row>
    <row r="236" spans="3:12" s="16" customFormat="1" ht="16.5" customHeight="1">
      <c r="C236" s="32"/>
      <c r="E236" s="41"/>
      <c r="F236" s="42"/>
      <c r="G236" s="43"/>
      <c r="H236" s="43"/>
      <c r="I236" s="43"/>
      <c r="J236" s="43"/>
      <c r="K236" s="43"/>
      <c r="L236" s="44"/>
    </row>
    <row r="237" spans="3:12" s="16" customFormat="1" ht="16.5" customHeight="1">
      <c r="C237" s="32"/>
      <c r="E237" s="41"/>
      <c r="F237" s="42"/>
      <c r="G237" s="43"/>
      <c r="H237" s="43"/>
      <c r="I237" s="43"/>
      <c r="J237" s="43"/>
      <c r="K237" s="43"/>
      <c r="L237" s="44"/>
    </row>
    <row r="238" spans="3:12" s="16" customFormat="1" ht="16.5" customHeight="1">
      <c r="C238" s="32"/>
      <c r="E238" s="41"/>
      <c r="F238" s="42"/>
      <c r="G238" s="43"/>
      <c r="H238" s="43"/>
      <c r="I238" s="43"/>
      <c r="J238" s="43"/>
      <c r="K238" s="43"/>
      <c r="L238" s="44"/>
    </row>
    <row r="239" spans="3:12" s="16" customFormat="1" ht="16.5" customHeight="1">
      <c r="C239" s="32"/>
      <c r="E239" s="41"/>
      <c r="F239" s="42"/>
      <c r="G239" s="43"/>
      <c r="H239" s="43"/>
      <c r="I239" s="43"/>
      <c r="J239" s="43"/>
      <c r="K239" s="43"/>
      <c r="L239" s="44"/>
    </row>
    <row r="240" spans="3:12" s="16" customFormat="1" ht="16.5" customHeight="1">
      <c r="C240" s="32"/>
      <c r="E240" s="41"/>
      <c r="F240" s="42"/>
      <c r="G240" s="43"/>
      <c r="H240" s="43"/>
      <c r="I240" s="43"/>
      <c r="J240" s="43"/>
      <c r="K240" s="43"/>
      <c r="L240" s="44"/>
    </row>
    <row r="241" spans="3:12" s="16" customFormat="1" ht="16.5" customHeight="1">
      <c r="C241" s="32"/>
      <c r="E241" s="41"/>
      <c r="F241" s="42"/>
      <c r="G241" s="43"/>
      <c r="H241" s="43"/>
      <c r="I241" s="43"/>
      <c r="J241" s="43"/>
      <c r="K241" s="43"/>
      <c r="L241" s="44"/>
    </row>
    <row r="242" spans="3:12" s="16" customFormat="1" ht="16.5" customHeight="1">
      <c r="C242" s="32"/>
      <c r="E242" s="41"/>
      <c r="F242" s="42"/>
      <c r="G242" s="43"/>
      <c r="H242" s="43"/>
      <c r="I242" s="43"/>
      <c r="J242" s="43"/>
      <c r="K242" s="43"/>
      <c r="L242" s="44"/>
    </row>
    <row r="243" spans="3:12" s="16" customFormat="1" ht="16.5" customHeight="1">
      <c r="C243" s="32"/>
      <c r="E243" s="41"/>
      <c r="F243" s="42"/>
      <c r="G243" s="43"/>
      <c r="H243" s="43"/>
      <c r="I243" s="43"/>
      <c r="J243" s="43"/>
      <c r="K243" s="43"/>
      <c r="L243" s="44"/>
    </row>
    <row r="244" spans="3:12" s="16" customFormat="1" ht="16.5" customHeight="1">
      <c r="C244" s="32"/>
      <c r="E244" s="41"/>
      <c r="F244" s="42"/>
      <c r="G244" s="43"/>
      <c r="H244" s="43"/>
      <c r="I244" s="43"/>
      <c r="J244" s="43"/>
      <c r="K244" s="43"/>
      <c r="L244" s="44"/>
    </row>
    <row r="245" spans="3:12" s="16" customFormat="1" ht="16.5" customHeight="1">
      <c r="C245" s="32"/>
      <c r="E245" s="41"/>
      <c r="F245" s="42"/>
      <c r="G245" s="43"/>
      <c r="H245" s="43"/>
      <c r="I245" s="43"/>
      <c r="J245" s="43"/>
      <c r="K245" s="43"/>
      <c r="L245" s="44"/>
    </row>
    <row r="246" spans="3:12" s="16" customFormat="1" ht="16.5" customHeight="1">
      <c r="C246" s="32"/>
      <c r="E246" s="41"/>
      <c r="F246" s="42"/>
      <c r="G246" s="43"/>
      <c r="H246" s="43"/>
      <c r="I246" s="43"/>
      <c r="J246" s="43"/>
      <c r="K246" s="43"/>
      <c r="L246" s="44"/>
    </row>
    <row r="247" spans="3:12" s="16" customFormat="1" ht="16.5" customHeight="1">
      <c r="C247" s="32"/>
      <c r="E247" s="41"/>
      <c r="F247" s="42"/>
      <c r="G247" s="43"/>
      <c r="H247" s="43"/>
      <c r="I247" s="43"/>
      <c r="J247" s="43"/>
      <c r="K247" s="43"/>
      <c r="L247" s="44"/>
    </row>
    <row r="248" spans="3:12" s="16" customFormat="1" ht="16.5" customHeight="1">
      <c r="C248" s="32"/>
      <c r="E248" s="41"/>
      <c r="F248" s="42"/>
      <c r="G248" s="43"/>
      <c r="H248" s="43"/>
      <c r="I248" s="43"/>
      <c r="J248" s="43"/>
      <c r="K248" s="43"/>
      <c r="L248" s="44"/>
    </row>
    <row r="249" spans="3:12" s="16" customFormat="1" ht="16.5" customHeight="1">
      <c r="C249" s="32"/>
      <c r="E249" s="41"/>
      <c r="F249" s="42"/>
      <c r="G249" s="43"/>
      <c r="H249" s="43"/>
      <c r="I249" s="43"/>
      <c r="J249" s="43"/>
      <c r="K249" s="43"/>
      <c r="L249" s="44"/>
    </row>
    <row r="250" spans="3:12" s="16" customFormat="1" ht="16.5" customHeight="1">
      <c r="C250" s="32"/>
      <c r="E250" s="41"/>
      <c r="F250" s="42"/>
      <c r="G250" s="43"/>
      <c r="H250" s="43"/>
      <c r="I250" s="43"/>
      <c r="J250" s="43"/>
      <c r="K250" s="43"/>
      <c r="L250" s="44"/>
    </row>
    <row r="251" spans="3:12" s="16" customFormat="1" ht="16.5" customHeight="1">
      <c r="C251" s="32"/>
      <c r="E251" s="41"/>
      <c r="F251" s="42"/>
      <c r="G251" s="43"/>
      <c r="H251" s="43"/>
      <c r="I251" s="43"/>
      <c r="J251" s="43"/>
      <c r="K251" s="43"/>
      <c r="L251" s="44"/>
    </row>
    <row r="252" spans="3:12" s="16" customFormat="1" ht="16.5" customHeight="1">
      <c r="C252" s="32"/>
      <c r="E252" s="41"/>
      <c r="F252" s="42"/>
      <c r="G252" s="43"/>
      <c r="H252" s="43"/>
      <c r="I252" s="43"/>
      <c r="J252" s="43"/>
      <c r="K252" s="43"/>
      <c r="L252" s="44"/>
    </row>
    <row r="253" spans="3:12" s="16" customFormat="1" ht="16.5" customHeight="1">
      <c r="C253" s="32"/>
      <c r="E253" s="41"/>
      <c r="F253" s="42"/>
      <c r="G253" s="43"/>
      <c r="H253" s="43"/>
      <c r="I253" s="43"/>
      <c r="J253" s="43"/>
      <c r="K253" s="43"/>
      <c r="L253" s="44"/>
    </row>
    <row r="254" spans="3:12" s="16" customFormat="1" ht="16.5" customHeight="1">
      <c r="C254" s="32"/>
      <c r="E254" s="41"/>
      <c r="F254" s="42"/>
      <c r="G254" s="43"/>
      <c r="H254" s="43"/>
      <c r="I254" s="43"/>
      <c r="J254" s="43"/>
      <c r="K254" s="43"/>
      <c r="L254" s="44"/>
    </row>
    <row r="255" spans="3:12" s="16" customFormat="1" ht="16.5" customHeight="1">
      <c r="C255" s="32"/>
      <c r="E255" s="41"/>
      <c r="F255" s="42"/>
      <c r="G255" s="43"/>
      <c r="H255" s="43"/>
      <c r="I255" s="43"/>
      <c r="J255" s="43"/>
      <c r="K255" s="43"/>
      <c r="L255" s="44"/>
    </row>
    <row r="256" spans="3:12" s="16" customFormat="1" ht="16.5" customHeight="1">
      <c r="C256" s="32"/>
      <c r="E256" s="41"/>
      <c r="F256" s="42"/>
      <c r="G256" s="43"/>
      <c r="H256" s="43"/>
      <c r="I256" s="43"/>
      <c r="J256" s="43"/>
      <c r="K256" s="43"/>
      <c r="L256" s="44"/>
    </row>
    <row r="257" spans="3:12" s="16" customFormat="1" ht="16.5" customHeight="1">
      <c r="C257" s="32"/>
      <c r="E257" s="41"/>
      <c r="F257" s="42"/>
      <c r="G257" s="43"/>
      <c r="H257" s="43"/>
      <c r="I257" s="43"/>
      <c r="J257" s="43"/>
      <c r="K257" s="43"/>
      <c r="L257" s="44"/>
    </row>
  </sheetData>
  <mergeCells count="37">
    <mergeCell ref="C1:L1"/>
    <mergeCell ref="C2:C3"/>
    <mergeCell ref="D2:D3"/>
    <mergeCell ref="E2:E3"/>
    <mergeCell ref="C101:C110"/>
    <mergeCell ref="F2:F3"/>
    <mergeCell ref="G2:I2"/>
    <mergeCell ref="J2:J3"/>
    <mergeCell ref="B72:B81"/>
    <mergeCell ref="B62:B71"/>
    <mergeCell ref="C4:C13"/>
    <mergeCell ref="L2:L3"/>
    <mergeCell ref="K2:K3"/>
    <mergeCell ref="C62:C71"/>
    <mergeCell ref="C33:C42"/>
    <mergeCell ref="B24:B32"/>
    <mergeCell ref="B53:B61"/>
    <mergeCell ref="C53:C61"/>
    <mergeCell ref="B43:B52"/>
    <mergeCell ref="B33:B42"/>
    <mergeCell ref="A33:A61"/>
    <mergeCell ref="C43:C52"/>
    <mergeCell ref="C24:C32"/>
    <mergeCell ref="A4:A32"/>
    <mergeCell ref="B14:B23"/>
    <mergeCell ref="B4:B13"/>
    <mergeCell ref="C14:C23"/>
    <mergeCell ref="A62:A90"/>
    <mergeCell ref="B91:B100"/>
    <mergeCell ref="B101:B110"/>
    <mergeCell ref="C111:C119"/>
    <mergeCell ref="B111:B119"/>
    <mergeCell ref="A91:A119"/>
    <mergeCell ref="B82:B90"/>
    <mergeCell ref="C82:C90"/>
    <mergeCell ref="C91:C100"/>
    <mergeCell ref="C72:C8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12"/>
  <sheetViews>
    <sheetView workbookViewId="0" topLeftCell="A1">
      <selection activeCell="O17" sqref="O17"/>
    </sheetView>
  </sheetViews>
  <sheetFormatPr defaultColWidth="9.00390625" defaultRowHeight="14.25"/>
  <cols>
    <col min="1" max="1" width="8.375" style="304" customWidth="1"/>
    <col min="2" max="2" width="6.75390625" style="278" customWidth="1"/>
    <col min="3" max="3" width="6.75390625" style="305" customWidth="1"/>
    <col min="4" max="4" width="6.75390625" style="306" customWidth="1"/>
    <col min="5" max="5" width="6.75390625" style="301" customWidth="1"/>
    <col min="6" max="6" width="6.50390625" style="301" customWidth="1"/>
    <col min="7" max="7" width="6.75390625" style="306" customWidth="1"/>
    <col min="8" max="8" width="6.00390625" style="306" customWidth="1"/>
    <col min="9" max="9" width="4.00390625" style="307" customWidth="1"/>
    <col min="10" max="10" width="5.25390625" style="311" customWidth="1"/>
    <col min="11" max="11" width="6.75390625" style="312" customWidth="1"/>
    <col min="12" max="14" width="5.50390625" style="313" customWidth="1"/>
    <col min="15" max="18" width="5.50390625" style="278" customWidth="1"/>
    <col min="19" max="22" width="5.125" style="278" customWidth="1"/>
    <col min="23" max="23" width="6.75390625" style="306" customWidth="1"/>
    <col min="24" max="24" width="5.25390625" style="313" customWidth="1"/>
    <col min="25" max="25" width="6.375" style="313" customWidth="1"/>
    <col min="26" max="27" width="5.25390625" style="313" customWidth="1"/>
    <col min="28" max="29" width="6.75390625" style="277" customWidth="1"/>
    <col min="30" max="184" width="6.75390625" style="278" customWidth="1"/>
    <col min="185" max="236" width="6.75390625" style="279" customWidth="1"/>
    <col min="237" max="16384" width="6.75390625" style="0" customWidth="1"/>
  </cols>
  <sheetData>
    <row r="1" spans="1:236" s="156" customFormat="1" ht="33.75" customHeight="1" thickBot="1">
      <c r="A1" s="358" t="s">
        <v>302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277"/>
      <c r="AC1" s="277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  <c r="FL1" s="278"/>
      <c r="FM1" s="278"/>
      <c r="FN1" s="278"/>
      <c r="FO1" s="278"/>
      <c r="FP1" s="278"/>
      <c r="FQ1" s="278"/>
      <c r="FR1" s="278"/>
      <c r="FS1" s="278"/>
      <c r="FT1" s="278"/>
      <c r="FU1" s="278"/>
      <c r="FV1" s="278"/>
      <c r="FW1" s="278"/>
      <c r="FX1" s="278"/>
      <c r="FY1" s="278"/>
      <c r="FZ1" s="278"/>
      <c r="GA1" s="278"/>
      <c r="GB1" s="278"/>
      <c r="GC1" s="278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</row>
    <row r="2" spans="1:29" s="281" customFormat="1" ht="27.75" customHeight="1" thickTop="1">
      <c r="A2" s="326" t="s">
        <v>236</v>
      </c>
      <c r="B2" s="359" t="s">
        <v>23</v>
      </c>
      <c r="C2" s="331" t="s">
        <v>264</v>
      </c>
      <c r="D2" s="360" t="s">
        <v>189</v>
      </c>
      <c r="E2" s="361"/>
      <c r="F2" s="332"/>
      <c r="G2" s="331"/>
      <c r="H2" s="331"/>
      <c r="I2" s="332"/>
      <c r="J2" s="359" t="s">
        <v>190</v>
      </c>
      <c r="K2" s="331"/>
      <c r="L2" s="331"/>
      <c r="M2" s="331"/>
      <c r="N2" s="331"/>
      <c r="O2" s="332" t="s">
        <v>265</v>
      </c>
      <c r="P2" s="332"/>
      <c r="Q2" s="332"/>
      <c r="R2" s="332"/>
      <c r="S2" s="332" t="s">
        <v>134</v>
      </c>
      <c r="T2" s="332"/>
      <c r="U2" s="332"/>
      <c r="V2" s="362" t="s">
        <v>239</v>
      </c>
      <c r="W2" s="319" t="s">
        <v>241</v>
      </c>
      <c r="X2" s="319"/>
      <c r="Y2" s="319"/>
      <c r="Z2" s="319"/>
      <c r="AA2" s="319"/>
      <c r="AB2" s="119"/>
      <c r="AC2" s="119"/>
    </row>
    <row r="3" spans="1:29" s="229" customFormat="1" ht="45.75" customHeight="1" thickBot="1">
      <c r="A3" s="327"/>
      <c r="B3" s="84"/>
      <c r="C3" s="331"/>
      <c r="D3" s="226" t="s">
        <v>196</v>
      </c>
      <c r="E3" s="282" t="s">
        <v>266</v>
      </c>
      <c r="F3" s="282" t="s">
        <v>267</v>
      </c>
      <c r="G3" s="125" t="s">
        <v>268</v>
      </c>
      <c r="H3" s="282" t="s">
        <v>267</v>
      </c>
      <c r="I3" s="223" t="s">
        <v>143</v>
      </c>
      <c r="J3" s="223" t="s">
        <v>200</v>
      </c>
      <c r="K3" s="225" t="s">
        <v>201</v>
      </c>
      <c r="L3" s="125" t="s">
        <v>202</v>
      </c>
      <c r="M3" s="125" t="s">
        <v>203</v>
      </c>
      <c r="N3" s="125" t="s">
        <v>204</v>
      </c>
      <c r="O3" s="123" t="s">
        <v>205</v>
      </c>
      <c r="P3" s="123" t="s">
        <v>206</v>
      </c>
      <c r="Q3" s="123" t="s">
        <v>269</v>
      </c>
      <c r="R3" s="123" t="s">
        <v>208</v>
      </c>
      <c r="S3" s="283" t="s">
        <v>270</v>
      </c>
      <c r="T3" s="283" t="s">
        <v>271</v>
      </c>
      <c r="U3" s="283" t="s">
        <v>272</v>
      </c>
      <c r="V3" s="363"/>
      <c r="W3" s="245" t="s">
        <v>273</v>
      </c>
      <c r="X3" s="245" t="s">
        <v>274</v>
      </c>
      <c r="Y3" s="245" t="s">
        <v>275</v>
      </c>
      <c r="Z3" s="245" t="s">
        <v>210</v>
      </c>
      <c r="AA3" s="245" t="s">
        <v>276</v>
      </c>
      <c r="AB3" s="227"/>
      <c r="AC3" s="227"/>
    </row>
    <row r="4" spans="1:29" s="250" customFormat="1" ht="24.75" customHeight="1" thickTop="1">
      <c r="A4" s="109" t="s">
        <v>277</v>
      </c>
      <c r="B4" s="233" t="s">
        <v>248</v>
      </c>
      <c r="C4" s="40" t="s">
        <v>278</v>
      </c>
      <c r="D4" s="284">
        <v>460.04</v>
      </c>
      <c r="E4" s="136" t="s">
        <v>279</v>
      </c>
      <c r="F4" s="233" t="s">
        <v>119</v>
      </c>
      <c r="G4" s="136" t="s">
        <v>280</v>
      </c>
      <c r="H4" s="233" t="s">
        <v>119</v>
      </c>
      <c r="I4" s="285">
        <v>1</v>
      </c>
      <c r="J4" s="234">
        <v>820</v>
      </c>
      <c r="K4" s="138">
        <v>15.15</v>
      </c>
      <c r="L4" s="138">
        <v>32.7</v>
      </c>
      <c r="M4" s="138">
        <v>4.8</v>
      </c>
      <c r="N4" s="138">
        <v>67.8</v>
      </c>
      <c r="O4" s="89" t="s">
        <v>216</v>
      </c>
      <c r="P4" s="89" t="s">
        <v>217</v>
      </c>
      <c r="Q4" s="89" t="s">
        <v>216</v>
      </c>
      <c r="R4" s="89"/>
      <c r="S4" s="89" t="s">
        <v>217</v>
      </c>
      <c r="T4" s="40"/>
      <c r="U4" s="22" t="s">
        <v>226</v>
      </c>
      <c r="V4" s="286" t="s">
        <v>215</v>
      </c>
      <c r="W4" s="237">
        <v>221.71428571428572</v>
      </c>
      <c r="X4" s="237">
        <v>81.84285714285714</v>
      </c>
      <c r="Y4" s="237">
        <v>42.23714285714285</v>
      </c>
      <c r="Z4" s="237">
        <v>27.85571428571429</v>
      </c>
      <c r="AA4" s="287">
        <v>39.61285714285714</v>
      </c>
      <c r="AB4" s="247"/>
      <c r="AC4" s="247"/>
    </row>
    <row r="5" spans="1:29" s="292" customFormat="1" ht="24.75" customHeight="1">
      <c r="A5" s="110"/>
      <c r="B5" s="233" t="s">
        <v>251</v>
      </c>
      <c r="C5" s="40" t="s">
        <v>278</v>
      </c>
      <c r="D5" s="284">
        <v>490.55</v>
      </c>
      <c r="E5" s="136" t="s">
        <v>281</v>
      </c>
      <c r="F5" s="233" t="s">
        <v>250</v>
      </c>
      <c r="G5" s="136" t="s">
        <v>282</v>
      </c>
      <c r="H5" s="233" t="s">
        <v>111</v>
      </c>
      <c r="I5" s="288">
        <v>4</v>
      </c>
      <c r="J5" s="236">
        <v>786</v>
      </c>
      <c r="K5" s="141">
        <v>16.11</v>
      </c>
      <c r="L5" s="141">
        <v>37</v>
      </c>
      <c r="M5" s="141">
        <v>7.9</v>
      </c>
      <c r="N5" s="141">
        <v>68.4</v>
      </c>
      <c r="O5" s="22" t="s">
        <v>217</v>
      </c>
      <c r="P5" s="22" t="s">
        <v>217</v>
      </c>
      <c r="Q5" s="22" t="s">
        <v>218</v>
      </c>
      <c r="R5" s="22" t="s">
        <v>217</v>
      </c>
      <c r="S5" s="22" t="s">
        <v>215</v>
      </c>
      <c r="T5" s="22" t="s">
        <v>215</v>
      </c>
      <c r="U5" s="22" t="s">
        <v>217</v>
      </c>
      <c r="V5" s="289" t="s">
        <v>216</v>
      </c>
      <c r="W5" s="290">
        <v>217.44444444444446</v>
      </c>
      <c r="X5" s="290">
        <v>76.13333333333333</v>
      </c>
      <c r="Y5" s="237">
        <v>41.25111111111111</v>
      </c>
      <c r="Z5" s="237">
        <v>30.577777777777776</v>
      </c>
      <c r="AA5" s="237">
        <v>42.43444444444444</v>
      </c>
      <c r="AB5" s="291"/>
      <c r="AC5" s="291"/>
    </row>
    <row r="6" spans="1:29" s="278" customFormat="1" ht="24.75" customHeight="1">
      <c r="A6" s="110"/>
      <c r="B6" s="239" t="s">
        <v>221</v>
      </c>
      <c r="C6" s="147"/>
      <c r="D6" s="219">
        <f>AVERAGE(D4:D5)</f>
        <v>475.295</v>
      </c>
      <c r="E6" s="148" t="s">
        <v>283</v>
      </c>
      <c r="F6" s="239" t="s">
        <v>284</v>
      </c>
      <c r="G6" s="148" t="s">
        <v>285</v>
      </c>
      <c r="H6" s="293"/>
      <c r="I6" s="117">
        <v>1</v>
      </c>
      <c r="J6" s="269">
        <f>AVERAGE(J4:J5)</f>
        <v>803</v>
      </c>
      <c r="K6" s="118">
        <f>AVERAGE(K4:K5)</f>
        <v>15.629999999999999</v>
      </c>
      <c r="L6" s="118">
        <f>AVERAGE(L4:L5)</f>
        <v>34.85</v>
      </c>
      <c r="M6" s="118">
        <f>AVERAGE(M4:M5)</f>
        <v>6.35</v>
      </c>
      <c r="N6" s="118">
        <f>AVERAGE(N4:N5)</f>
        <v>68.1</v>
      </c>
      <c r="O6" s="117" t="s">
        <v>216</v>
      </c>
      <c r="P6" s="117" t="s">
        <v>217</v>
      </c>
      <c r="Q6" s="117" t="s">
        <v>216</v>
      </c>
      <c r="R6" s="27" t="s">
        <v>217</v>
      </c>
      <c r="S6" s="117" t="s">
        <v>217</v>
      </c>
      <c r="T6" s="27" t="s">
        <v>215</v>
      </c>
      <c r="U6" s="27" t="s">
        <v>226</v>
      </c>
      <c r="V6" s="294" t="s">
        <v>216</v>
      </c>
      <c r="W6" s="290">
        <f>AVERAGE(W4:W5)</f>
        <v>219.5793650793651</v>
      </c>
      <c r="X6" s="290">
        <f>AVERAGE(X4:X5)</f>
        <v>78.98809523809524</v>
      </c>
      <c r="Y6" s="290">
        <f>AVERAGE(Y4:Y5)</f>
        <v>41.74412698412698</v>
      </c>
      <c r="Z6" s="290">
        <f>AVERAGE(Z4:Z5)</f>
        <v>29.216746031746034</v>
      </c>
      <c r="AA6" s="290">
        <f>AVERAGE(AA4:AA5)</f>
        <v>41.02365079365079</v>
      </c>
      <c r="AB6" s="277"/>
      <c r="AC6" s="277"/>
    </row>
    <row r="7" spans="1:29" s="298" customFormat="1" ht="24.75" customHeight="1">
      <c r="A7" s="110"/>
      <c r="B7" s="233" t="s">
        <v>254</v>
      </c>
      <c r="C7" s="40"/>
      <c r="D7" s="219">
        <v>560.18</v>
      </c>
      <c r="E7" s="295"/>
      <c r="F7" s="233"/>
      <c r="G7" s="148" t="s">
        <v>286</v>
      </c>
      <c r="H7" s="233" t="s">
        <v>214</v>
      </c>
      <c r="I7" s="27"/>
      <c r="J7" s="236"/>
      <c r="K7" s="141"/>
      <c r="L7" s="135"/>
      <c r="M7" s="135"/>
      <c r="N7" s="135"/>
      <c r="O7" s="89"/>
      <c r="P7" s="89"/>
      <c r="Q7" s="40"/>
      <c r="R7" s="40"/>
      <c r="S7" s="296"/>
      <c r="T7" s="296"/>
      <c r="U7" s="40"/>
      <c r="V7" s="286"/>
      <c r="W7" s="290"/>
      <c r="X7" s="290"/>
      <c r="Y7" s="290"/>
      <c r="Z7" s="290"/>
      <c r="AA7" s="290"/>
      <c r="AB7" s="297"/>
      <c r="AC7" s="297"/>
    </row>
    <row r="8" spans="1:27" s="111" customFormat="1" ht="24.75" customHeight="1">
      <c r="A8" s="109" t="s">
        <v>287</v>
      </c>
      <c r="B8" s="233" t="s">
        <v>248</v>
      </c>
      <c r="C8" s="233" t="s">
        <v>288</v>
      </c>
      <c r="D8" s="284">
        <v>441.25</v>
      </c>
      <c r="E8" s="136" t="s">
        <v>289</v>
      </c>
      <c r="F8" s="233" t="s">
        <v>119</v>
      </c>
      <c r="G8" s="136" t="s">
        <v>290</v>
      </c>
      <c r="H8" s="233" t="s">
        <v>120</v>
      </c>
      <c r="I8" s="285">
        <v>3</v>
      </c>
      <c r="J8" s="234">
        <v>823</v>
      </c>
      <c r="K8" s="138">
        <v>14.77</v>
      </c>
      <c r="L8" s="138">
        <v>32.3</v>
      </c>
      <c r="M8" s="138">
        <v>3.8</v>
      </c>
      <c r="N8" s="138">
        <v>63.2</v>
      </c>
      <c r="O8" s="89" t="s">
        <v>216</v>
      </c>
      <c r="P8" s="89" t="s">
        <v>217</v>
      </c>
      <c r="Q8" s="89" t="s">
        <v>226</v>
      </c>
      <c r="R8" s="89"/>
      <c r="S8" s="89" t="s">
        <v>217</v>
      </c>
      <c r="T8" s="40"/>
      <c r="U8" s="22" t="s">
        <v>226</v>
      </c>
      <c r="V8" s="286" t="s">
        <v>216</v>
      </c>
      <c r="W8" s="237">
        <v>222.42857142857142</v>
      </c>
      <c r="X8" s="237">
        <v>83.01428571428572</v>
      </c>
      <c r="Y8" s="237">
        <v>40.71142857142858</v>
      </c>
      <c r="Z8" s="237">
        <v>23.528095238095236</v>
      </c>
      <c r="AA8" s="287">
        <v>39.97142857142857</v>
      </c>
    </row>
    <row r="9" spans="1:27" s="300" customFormat="1" ht="24.75" customHeight="1">
      <c r="A9" s="110"/>
      <c r="B9" s="233" t="s">
        <v>251</v>
      </c>
      <c r="C9" s="233" t="s">
        <v>288</v>
      </c>
      <c r="D9" s="284">
        <v>497.55</v>
      </c>
      <c r="E9" s="136" t="s">
        <v>291</v>
      </c>
      <c r="F9" s="233" t="s">
        <v>250</v>
      </c>
      <c r="G9" s="136" t="s">
        <v>292</v>
      </c>
      <c r="H9" s="233" t="s">
        <v>250</v>
      </c>
      <c r="I9" s="288">
        <v>2</v>
      </c>
      <c r="J9" s="236">
        <v>804</v>
      </c>
      <c r="K9" s="141">
        <v>15.55</v>
      </c>
      <c r="L9" s="141">
        <v>33.5</v>
      </c>
      <c r="M9" s="141">
        <v>17</v>
      </c>
      <c r="N9" s="141">
        <v>67.3</v>
      </c>
      <c r="O9" s="22" t="s">
        <v>217</v>
      </c>
      <c r="P9" s="22" t="s">
        <v>215</v>
      </c>
      <c r="Q9" s="22" t="s">
        <v>218</v>
      </c>
      <c r="R9" s="22" t="s">
        <v>217</v>
      </c>
      <c r="S9" s="22" t="s">
        <v>217</v>
      </c>
      <c r="T9" s="22" t="s">
        <v>217</v>
      </c>
      <c r="U9" s="22" t="s">
        <v>217</v>
      </c>
      <c r="V9" s="299" t="s">
        <v>217</v>
      </c>
      <c r="W9" s="237">
        <v>218.55555555555554</v>
      </c>
      <c r="X9" s="237">
        <v>80.93333333333334</v>
      </c>
      <c r="Y9" s="237">
        <v>43.16222222222222</v>
      </c>
      <c r="Z9" s="237">
        <v>33.01111111111111</v>
      </c>
      <c r="AA9" s="237">
        <v>39.77</v>
      </c>
    </row>
    <row r="10" spans="1:27" s="131" customFormat="1" ht="24.75" customHeight="1">
      <c r="A10" s="110"/>
      <c r="B10" s="239" t="s">
        <v>221</v>
      </c>
      <c r="C10" s="147"/>
      <c r="D10" s="219">
        <f>AVERAGE(D8:D9)</f>
        <v>469.4</v>
      </c>
      <c r="E10" s="148" t="s">
        <v>293</v>
      </c>
      <c r="F10" s="239" t="s">
        <v>284</v>
      </c>
      <c r="G10" s="148" t="s">
        <v>294</v>
      </c>
      <c r="H10" s="239" t="s">
        <v>295</v>
      </c>
      <c r="I10" s="117"/>
      <c r="J10" s="269">
        <f>AVERAGE(J8:J9)</f>
        <v>813.5</v>
      </c>
      <c r="K10" s="118">
        <f>AVERAGE(K8:K9)</f>
        <v>15.16</v>
      </c>
      <c r="L10" s="118">
        <f>AVERAGE(L8:L9)</f>
        <v>32.9</v>
      </c>
      <c r="M10" s="118">
        <f>AVERAGE(M8:M9)</f>
        <v>10.4</v>
      </c>
      <c r="N10" s="118">
        <f>AVERAGE(N8:N9)</f>
        <v>65.25</v>
      </c>
      <c r="O10" s="117" t="s">
        <v>216</v>
      </c>
      <c r="P10" s="117" t="s">
        <v>217</v>
      </c>
      <c r="Q10" s="117" t="s">
        <v>226</v>
      </c>
      <c r="R10" s="27" t="s">
        <v>217</v>
      </c>
      <c r="S10" s="117" t="s">
        <v>217</v>
      </c>
      <c r="T10" s="27" t="s">
        <v>217</v>
      </c>
      <c r="U10" s="27" t="s">
        <v>226</v>
      </c>
      <c r="V10" s="294" t="s">
        <v>216</v>
      </c>
      <c r="W10" s="290">
        <f>AVERAGE(W8:W9)</f>
        <v>220.4920634920635</v>
      </c>
      <c r="X10" s="290">
        <f>AVERAGE(X8:X9)</f>
        <v>81.97380952380954</v>
      </c>
      <c r="Y10" s="290">
        <f>AVERAGE(Y8:Y9)</f>
        <v>41.9368253968254</v>
      </c>
      <c r="Z10" s="290">
        <f>AVERAGE(Z8:Z9)</f>
        <v>28.269603174603176</v>
      </c>
      <c r="AA10" s="290">
        <f>AVERAGE(AA8:AA9)</f>
        <v>39.870714285714286</v>
      </c>
    </row>
    <row r="11" spans="1:29" s="278" customFormat="1" ht="24.75" customHeight="1">
      <c r="A11" s="110"/>
      <c r="B11" s="233" t="s">
        <v>254</v>
      </c>
      <c r="C11" s="147"/>
      <c r="D11" s="219">
        <v>555.72</v>
      </c>
      <c r="E11" s="293"/>
      <c r="F11" s="239"/>
      <c r="G11" s="148" t="s">
        <v>296</v>
      </c>
      <c r="H11" s="233" t="s">
        <v>214</v>
      </c>
      <c r="I11" s="27">
        <v>2</v>
      </c>
      <c r="J11" s="269"/>
      <c r="K11" s="118"/>
      <c r="L11" s="116"/>
      <c r="M11" s="116"/>
      <c r="N11" s="116"/>
      <c r="O11" s="117"/>
      <c r="P11" s="117"/>
      <c r="Q11" s="147"/>
      <c r="R11" s="147"/>
      <c r="S11" s="302"/>
      <c r="T11" s="302"/>
      <c r="U11" s="147"/>
      <c r="V11" s="303"/>
      <c r="W11" s="290"/>
      <c r="X11" s="290"/>
      <c r="Y11" s="290"/>
      <c r="Z11" s="290"/>
      <c r="AA11" s="290"/>
      <c r="AB11" s="277"/>
      <c r="AC11" s="277"/>
    </row>
    <row r="12" spans="3:7" ht="45.75">
      <c r="C12" s="314"/>
      <c r="E12" s="315" t="s">
        <v>298</v>
      </c>
      <c r="G12" s="315" t="s">
        <v>297</v>
      </c>
    </row>
  </sheetData>
  <mergeCells count="12">
    <mergeCell ref="S2:U2"/>
    <mergeCell ref="V2:V3"/>
    <mergeCell ref="A8:A11"/>
    <mergeCell ref="W2:AA2"/>
    <mergeCell ref="A4:A7"/>
    <mergeCell ref="A1:AA1"/>
    <mergeCell ref="A2:A3"/>
    <mergeCell ref="B2:B3"/>
    <mergeCell ref="C2:C3"/>
    <mergeCell ref="D2:I2"/>
    <mergeCell ref="J2:N2"/>
    <mergeCell ref="O2:R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68"/>
  <sheetViews>
    <sheetView workbookViewId="0" topLeftCell="A1">
      <selection activeCell="D17" sqref="D17"/>
    </sheetView>
  </sheetViews>
  <sheetFormatPr defaultColWidth="9.00390625" defaultRowHeight="14.25"/>
  <cols>
    <col min="1" max="1" width="9.00390625" style="66" customWidth="1"/>
    <col min="2" max="2" width="12.25390625" style="66" customWidth="1"/>
    <col min="3" max="3" width="5.00390625" style="66" customWidth="1"/>
    <col min="4" max="4" width="15.50390625" style="66" customWidth="1"/>
    <col min="5" max="5" width="7.75390625" style="67" customWidth="1"/>
    <col min="6" max="6" width="7.625" style="66" customWidth="1"/>
    <col min="7" max="7" width="8.125" style="66" customWidth="1"/>
    <col min="8" max="8" width="7.375" style="66" customWidth="1"/>
    <col min="9" max="9" width="7.50390625" style="66" customWidth="1"/>
    <col min="10" max="10" width="8.50390625" style="66" customWidth="1"/>
    <col min="11" max="11" width="8.75390625" style="66" customWidth="1"/>
    <col min="12" max="12" width="8.625" style="66" customWidth="1"/>
    <col min="13" max="13" width="5.125" style="66" customWidth="1"/>
    <col min="14" max="16384" width="9.00390625" style="66" customWidth="1"/>
  </cols>
  <sheetData>
    <row r="1" spans="3:13" s="55" customFormat="1" ht="39.75" customHeight="1">
      <c r="C1" s="366" t="s">
        <v>185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57" customFormat="1" ht="24.75" customHeight="1">
      <c r="A2" s="364" t="s">
        <v>76</v>
      </c>
      <c r="B2" s="364" t="s">
        <v>75</v>
      </c>
      <c r="C2" s="53" t="s">
        <v>180</v>
      </c>
      <c r="D2" s="53" t="s">
        <v>12</v>
      </c>
      <c r="E2" s="368" t="s">
        <v>52</v>
      </c>
      <c r="F2" s="53" t="s">
        <v>53</v>
      </c>
      <c r="G2" s="53" t="s">
        <v>54</v>
      </c>
      <c r="H2" s="280"/>
      <c r="I2" s="280"/>
      <c r="J2" s="53" t="s">
        <v>55</v>
      </c>
      <c r="K2" s="53" t="s">
        <v>56</v>
      </c>
      <c r="L2" s="53" t="s">
        <v>57</v>
      </c>
      <c r="M2" s="53" t="s">
        <v>58</v>
      </c>
    </row>
    <row r="3" spans="1:13" s="57" customFormat="1" ht="18.75" customHeight="1">
      <c r="A3" s="365"/>
      <c r="B3" s="365"/>
      <c r="C3" s="280"/>
      <c r="D3" s="280"/>
      <c r="E3" s="369"/>
      <c r="F3" s="280"/>
      <c r="G3" s="10" t="s">
        <v>19</v>
      </c>
      <c r="H3" s="10" t="s">
        <v>20</v>
      </c>
      <c r="I3" s="10" t="s">
        <v>21</v>
      </c>
      <c r="J3" s="280"/>
      <c r="K3" s="280"/>
      <c r="L3" s="280"/>
      <c r="M3" s="280"/>
    </row>
    <row r="4" spans="1:13" s="61" customFormat="1" ht="12.75" customHeight="1">
      <c r="A4" s="310" t="s">
        <v>77</v>
      </c>
      <c r="B4" s="339" t="s">
        <v>121</v>
      </c>
      <c r="C4" s="339" t="s">
        <v>64</v>
      </c>
      <c r="D4" s="10" t="s">
        <v>59</v>
      </c>
      <c r="E4" s="59">
        <v>42.3</v>
      </c>
      <c r="F4" s="20"/>
      <c r="G4" s="60">
        <v>10.85</v>
      </c>
      <c r="H4" s="60">
        <v>10.2</v>
      </c>
      <c r="I4" s="60">
        <v>10.6</v>
      </c>
      <c r="J4" s="60">
        <v>527.5</v>
      </c>
      <c r="K4" s="60">
        <v>0.153</v>
      </c>
      <c r="L4" s="60">
        <v>0.1921</v>
      </c>
      <c r="M4" s="56">
        <v>1</v>
      </c>
    </row>
    <row r="5" spans="1:13" s="61" customFormat="1" ht="12.75" customHeight="1">
      <c r="A5" s="310"/>
      <c r="B5" s="339"/>
      <c r="C5" s="339"/>
      <c r="D5" s="10" t="s">
        <v>60</v>
      </c>
      <c r="E5" s="59">
        <v>33.9</v>
      </c>
      <c r="F5" s="20">
        <v>759</v>
      </c>
      <c r="G5" s="60">
        <v>8.95</v>
      </c>
      <c r="H5" s="60">
        <v>8.95</v>
      </c>
      <c r="I5" s="60">
        <v>9.35</v>
      </c>
      <c r="J5" s="60">
        <v>454</v>
      </c>
      <c r="K5" s="60">
        <v>10.33</v>
      </c>
      <c r="L5" s="60">
        <v>20.3</v>
      </c>
      <c r="M5" s="56">
        <v>1</v>
      </c>
    </row>
    <row r="6" spans="1:13" s="61" customFormat="1" ht="12.75" customHeight="1">
      <c r="A6" s="310"/>
      <c r="B6" s="339"/>
      <c r="C6" s="339"/>
      <c r="D6" s="10" t="s">
        <v>38</v>
      </c>
      <c r="E6" s="59">
        <v>36.1</v>
      </c>
      <c r="F6" s="20"/>
      <c r="G6" s="6">
        <v>7.36</v>
      </c>
      <c r="H6" s="6">
        <v>7.21</v>
      </c>
      <c r="I6" s="6">
        <v>7.13</v>
      </c>
      <c r="J6" s="62">
        <v>362.57</v>
      </c>
      <c r="K6" s="6">
        <v>2.65</v>
      </c>
      <c r="L6" s="6">
        <v>5.96</v>
      </c>
      <c r="M6" s="7">
        <v>3</v>
      </c>
    </row>
    <row r="7" spans="1:13" s="61" customFormat="1" ht="12.75" customHeight="1">
      <c r="A7" s="310"/>
      <c r="B7" s="339"/>
      <c r="C7" s="339"/>
      <c r="D7" s="10" t="s">
        <v>39</v>
      </c>
      <c r="E7" s="59">
        <v>46.19</v>
      </c>
      <c r="F7" s="20"/>
      <c r="G7" s="60">
        <v>10.43</v>
      </c>
      <c r="H7" s="60">
        <v>10.01</v>
      </c>
      <c r="I7" s="60">
        <v>9.9</v>
      </c>
      <c r="J7" s="60">
        <v>505.82</v>
      </c>
      <c r="K7" s="60">
        <v>12.91</v>
      </c>
      <c r="L7" s="60">
        <v>8.28</v>
      </c>
      <c r="M7" s="56">
        <v>3</v>
      </c>
    </row>
    <row r="8" spans="1:13" s="61" customFormat="1" ht="12.75" customHeight="1">
      <c r="A8" s="310"/>
      <c r="B8" s="339"/>
      <c r="C8" s="339"/>
      <c r="D8" s="10" t="s">
        <v>61</v>
      </c>
      <c r="E8" s="8">
        <v>43.2</v>
      </c>
      <c r="F8" s="8"/>
      <c r="G8" s="60">
        <v>9.77</v>
      </c>
      <c r="H8" s="60">
        <v>9.92</v>
      </c>
      <c r="I8" s="60">
        <v>9.82</v>
      </c>
      <c r="J8" s="6">
        <v>491.9809202300575</v>
      </c>
      <c r="K8" s="6">
        <v>4.423508984602777</v>
      </c>
      <c r="L8" s="6">
        <v>0.510934099464225</v>
      </c>
      <c r="M8" s="8">
        <v>6</v>
      </c>
    </row>
    <row r="9" spans="1:13" s="61" customFormat="1" ht="12.75" customHeight="1">
      <c r="A9" s="310"/>
      <c r="B9" s="339"/>
      <c r="C9" s="339"/>
      <c r="D9" s="10" t="s">
        <v>62</v>
      </c>
      <c r="E9" s="59">
        <v>34.1</v>
      </c>
      <c r="F9" s="20"/>
      <c r="G9" s="22">
        <v>7.77</v>
      </c>
      <c r="H9" s="22">
        <v>7.64</v>
      </c>
      <c r="I9" s="22">
        <v>7.62</v>
      </c>
      <c r="J9" s="22">
        <v>383.88</v>
      </c>
      <c r="K9" s="22">
        <v>-3.79</v>
      </c>
      <c r="L9" s="22">
        <v>-10.66</v>
      </c>
      <c r="M9" s="22">
        <v>10</v>
      </c>
    </row>
    <row r="10" spans="1:13" s="61" customFormat="1" ht="12.75" customHeight="1">
      <c r="A10" s="310"/>
      <c r="B10" s="339"/>
      <c r="C10" s="339"/>
      <c r="D10" s="10" t="s">
        <v>65</v>
      </c>
      <c r="E10" s="59">
        <v>41.5</v>
      </c>
      <c r="F10" s="20"/>
      <c r="G10" s="6">
        <v>9.38</v>
      </c>
      <c r="H10" s="6">
        <v>10.21</v>
      </c>
      <c r="I10" s="6">
        <v>10.08</v>
      </c>
      <c r="J10" s="62">
        <v>494.5</v>
      </c>
      <c r="K10" s="6">
        <v>5.662393162393163</v>
      </c>
      <c r="L10" s="6">
        <v>2.699896157840083</v>
      </c>
      <c r="M10" s="7">
        <v>4</v>
      </c>
    </row>
    <row r="11" spans="1:13" s="61" customFormat="1" ht="12.75" customHeight="1">
      <c r="A11" s="310"/>
      <c r="B11" s="339"/>
      <c r="C11" s="339"/>
      <c r="D11" s="12" t="s">
        <v>22</v>
      </c>
      <c r="E11" s="63">
        <f>AVERAGE(E4:E10)</f>
        <v>39.61285714285714</v>
      </c>
      <c r="F11" s="63"/>
      <c r="G11" s="13">
        <f>AVERAGE(G4:G10)</f>
        <v>9.215714285714284</v>
      </c>
      <c r="H11" s="13">
        <f>AVERAGE(H4:H10)</f>
        <v>9.162857142857144</v>
      </c>
      <c r="I11" s="13">
        <f>AVERAGE(I4:I10)</f>
        <v>9.214285714285714</v>
      </c>
      <c r="J11" s="13">
        <f>AVERAGE(J4:J10)</f>
        <v>460.0358457471511</v>
      </c>
      <c r="K11" s="13">
        <v>7.0433022314261216</v>
      </c>
      <c r="L11" s="13">
        <v>7.252931713799457</v>
      </c>
      <c r="M11" s="64">
        <v>1</v>
      </c>
    </row>
    <row r="12" spans="1:13" s="61" customFormat="1" ht="12.75" customHeight="1">
      <c r="A12" s="310"/>
      <c r="B12" s="339" t="s">
        <v>94</v>
      </c>
      <c r="C12" s="339" t="s">
        <v>118</v>
      </c>
      <c r="D12" s="77" t="s">
        <v>109</v>
      </c>
      <c r="E12" s="78">
        <v>44.9</v>
      </c>
      <c r="F12" s="77"/>
      <c r="G12" s="80">
        <v>8.78</v>
      </c>
      <c r="H12" s="80">
        <v>9.33</v>
      </c>
      <c r="I12" s="80">
        <v>9.11</v>
      </c>
      <c r="J12" s="80">
        <f aca="true" t="shared" si="0" ref="J12:J21">(G12+H12+I12)*666.67/13.33/3</f>
        <v>453.7823805951487</v>
      </c>
      <c r="K12" s="80">
        <v>12</v>
      </c>
      <c r="L12" s="80">
        <v>-0.2</v>
      </c>
      <c r="M12" s="85">
        <v>6</v>
      </c>
    </row>
    <row r="13" spans="1:13" s="61" customFormat="1" ht="12.75" customHeight="1">
      <c r="A13" s="310"/>
      <c r="B13" s="339"/>
      <c r="C13" s="339"/>
      <c r="D13" s="77" t="s">
        <v>110</v>
      </c>
      <c r="E13" s="78">
        <v>42.1</v>
      </c>
      <c r="F13" s="79">
        <v>778</v>
      </c>
      <c r="G13" s="80">
        <v>11.4</v>
      </c>
      <c r="H13" s="80">
        <v>11.7</v>
      </c>
      <c r="I13" s="80">
        <v>11.6</v>
      </c>
      <c r="J13" s="80">
        <f t="shared" si="0"/>
        <v>578.4808452113028</v>
      </c>
      <c r="K13" s="80">
        <v>4.83</v>
      </c>
      <c r="L13" s="80">
        <v>3.27</v>
      </c>
      <c r="M13" s="85">
        <v>2</v>
      </c>
    </row>
    <row r="14" spans="1:13" s="61" customFormat="1" ht="12.75" customHeight="1">
      <c r="A14" s="310"/>
      <c r="B14" s="339"/>
      <c r="C14" s="310"/>
      <c r="D14" s="77" t="s">
        <v>112</v>
      </c>
      <c r="E14" s="78">
        <v>42</v>
      </c>
      <c r="F14" s="79"/>
      <c r="G14" s="86">
        <v>9.1</v>
      </c>
      <c r="H14" s="86">
        <v>9.4</v>
      </c>
      <c r="I14" s="86">
        <v>9.6</v>
      </c>
      <c r="J14" s="80">
        <f t="shared" si="0"/>
        <v>468.4527881970493</v>
      </c>
      <c r="K14" s="86">
        <v>14.23</v>
      </c>
      <c r="L14" s="86">
        <v>0.39</v>
      </c>
      <c r="M14" s="87">
        <v>4</v>
      </c>
    </row>
    <row r="15" spans="1:13" s="61" customFormat="1" ht="12.75" customHeight="1">
      <c r="A15" s="310"/>
      <c r="B15" s="339"/>
      <c r="C15" s="310"/>
      <c r="D15" s="77" t="s">
        <v>113</v>
      </c>
      <c r="E15" s="78">
        <v>39.47</v>
      </c>
      <c r="F15" s="79"/>
      <c r="G15" s="80">
        <v>9.96</v>
      </c>
      <c r="H15" s="80">
        <v>10.59</v>
      </c>
      <c r="I15" s="80">
        <v>10.18</v>
      </c>
      <c r="J15" s="80">
        <f t="shared" si="0"/>
        <v>512.2973018254563</v>
      </c>
      <c r="K15" s="80">
        <v>10.46</v>
      </c>
      <c r="L15" s="80">
        <v>6.78</v>
      </c>
      <c r="M15" s="85">
        <v>2</v>
      </c>
    </row>
    <row r="16" spans="1:13" s="61" customFormat="1" ht="12.75" customHeight="1">
      <c r="A16" s="310"/>
      <c r="B16" s="339"/>
      <c r="C16" s="310"/>
      <c r="D16" s="77" t="s">
        <v>114</v>
      </c>
      <c r="E16" s="78">
        <v>41.29</v>
      </c>
      <c r="F16" s="79"/>
      <c r="G16" s="80">
        <v>9.79</v>
      </c>
      <c r="H16" s="80">
        <v>10.03</v>
      </c>
      <c r="I16" s="80">
        <v>10.27</v>
      </c>
      <c r="J16" s="80">
        <f t="shared" si="0"/>
        <v>501.62791447861963</v>
      </c>
      <c r="K16" s="86">
        <v>21.8</v>
      </c>
      <c r="L16" s="86">
        <v>6.7</v>
      </c>
      <c r="M16" s="87">
        <v>2</v>
      </c>
    </row>
    <row r="17" spans="1:13" s="61" customFormat="1" ht="12.75" customHeight="1">
      <c r="A17" s="310"/>
      <c r="B17" s="339"/>
      <c r="C17" s="310"/>
      <c r="D17" s="77" t="s">
        <v>155</v>
      </c>
      <c r="E17" s="78">
        <v>45.1</v>
      </c>
      <c r="F17" s="79"/>
      <c r="G17" s="88">
        <v>8.93</v>
      </c>
      <c r="H17" s="88">
        <v>8.93</v>
      </c>
      <c r="I17" s="88">
        <v>9.01</v>
      </c>
      <c r="J17" s="80">
        <f t="shared" si="0"/>
        <v>447.9475593898474</v>
      </c>
      <c r="K17" s="88">
        <v>16.7</v>
      </c>
      <c r="L17" s="88">
        <v>-0.81</v>
      </c>
      <c r="M17" s="89">
        <v>6</v>
      </c>
    </row>
    <row r="18" spans="1:13" s="61" customFormat="1" ht="12.75" customHeight="1">
      <c r="A18" s="310"/>
      <c r="B18" s="339"/>
      <c r="C18" s="310"/>
      <c r="D18" s="77" t="s">
        <v>80</v>
      </c>
      <c r="E18" s="78">
        <v>40.4</v>
      </c>
      <c r="F18" s="79">
        <v>787</v>
      </c>
      <c r="G18" s="86">
        <v>8.81</v>
      </c>
      <c r="H18" s="86">
        <v>9.81</v>
      </c>
      <c r="I18" s="86">
        <v>9.33</v>
      </c>
      <c r="J18" s="80">
        <f t="shared" si="0"/>
        <v>465.95215053763445</v>
      </c>
      <c r="K18" s="86">
        <v>-2</v>
      </c>
      <c r="L18" s="86">
        <v>-5.02</v>
      </c>
      <c r="M18" s="87">
        <v>11</v>
      </c>
    </row>
    <row r="19" spans="1:13" s="61" customFormat="1" ht="12.75" customHeight="1">
      <c r="A19" s="310"/>
      <c r="B19" s="339"/>
      <c r="C19" s="310"/>
      <c r="D19" s="77" t="s">
        <v>115</v>
      </c>
      <c r="E19" s="78">
        <v>49</v>
      </c>
      <c r="F19" s="79"/>
      <c r="G19" s="86">
        <v>9.53</v>
      </c>
      <c r="H19" s="86">
        <v>9.71</v>
      </c>
      <c r="I19" s="86">
        <v>9.68</v>
      </c>
      <c r="J19" s="80">
        <f t="shared" si="0"/>
        <v>482.1229407351837</v>
      </c>
      <c r="K19" s="86">
        <v>9.54</v>
      </c>
      <c r="L19" s="86">
        <v>5.81</v>
      </c>
      <c r="M19" s="87">
        <v>5</v>
      </c>
    </row>
    <row r="20" spans="1:13" s="61" customFormat="1" ht="12.75" customHeight="1">
      <c r="A20" s="310"/>
      <c r="B20" s="339"/>
      <c r="C20" s="310"/>
      <c r="D20" s="77" t="s">
        <v>116</v>
      </c>
      <c r="E20" s="78">
        <v>37.65</v>
      </c>
      <c r="F20" s="79">
        <v>775</v>
      </c>
      <c r="G20" s="86">
        <v>10</v>
      </c>
      <c r="H20" s="86">
        <v>10.25</v>
      </c>
      <c r="I20" s="86">
        <v>10</v>
      </c>
      <c r="J20" s="80">
        <f t="shared" si="0"/>
        <v>504.2952613153288</v>
      </c>
      <c r="K20" s="86">
        <v>12.68</v>
      </c>
      <c r="L20" s="86">
        <v>6.11</v>
      </c>
      <c r="M20" s="87">
        <v>6</v>
      </c>
    </row>
    <row r="21" spans="1:13" s="61" customFormat="1" ht="12.75" customHeight="1">
      <c r="A21" s="310"/>
      <c r="B21" s="339"/>
      <c r="C21" s="310"/>
      <c r="D21" s="90" t="s">
        <v>117</v>
      </c>
      <c r="E21" s="91">
        <f>AVERAGE(E12:E20)</f>
        <v>42.43444444444444</v>
      </c>
      <c r="F21" s="91"/>
      <c r="G21" s="92">
        <f>AVERAGE(G12:G20)</f>
        <v>9.588888888888889</v>
      </c>
      <c r="H21" s="92">
        <f>AVERAGE(H12:H20)</f>
        <v>9.972222222222221</v>
      </c>
      <c r="I21" s="92">
        <f>AVERAGE(I12:I20)</f>
        <v>9.864444444444445</v>
      </c>
      <c r="J21" s="93">
        <f t="shared" si="0"/>
        <v>490.5510158095079</v>
      </c>
      <c r="K21" s="94">
        <v>9.35886575415757</v>
      </c>
      <c r="L21" s="63">
        <v>2.6620346148211764</v>
      </c>
      <c r="M21" s="18">
        <v>4</v>
      </c>
    </row>
    <row r="22" spans="1:13" s="61" customFormat="1" ht="12.75" customHeight="1">
      <c r="A22" s="310"/>
      <c r="B22" s="339" t="s">
        <v>133</v>
      </c>
      <c r="C22" s="53" t="s">
        <v>149</v>
      </c>
      <c r="D22" s="2" t="s">
        <v>134</v>
      </c>
      <c r="E22" s="56">
        <v>44.6</v>
      </c>
      <c r="F22" s="56"/>
      <c r="G22" s="56">
        <v>123.5</v>
      </c>
      <c r="H22" s="56">
        <v>124.7</v>
      </c>
      <c r="I22" s="56">
        <v>124.1</v>
      </c>
      <c r="J22" s="56">
        <v>620.5</v>
      </c>
      <c r="K22" s="95"/>
      <c r="L22" s="56"/>
      <c r="M22" s="56"/>
    </row>
    <row r="23" spans="1:13" s="61" customFormat="1" ht="12.75" customHeight="1">
      <c r="A23" s="310"/>
      <c r="B23" s="339"/>
      <c r="C23" s="53"/>
      <c r="D23" s="2" t="s">
        <v>135</v>
      </c>
      <c r="E23" s="56">
        <v>43.6</v>
      </c>
      <c r="F23" s="56"/>
      <c r="G23" s="56">
        <v>137.24</v>
      </c>
      <c r="H23" s="56">
        <v>136.71</v>
      </c>
      <c r="I23" s="56">
        <v>136.98</v>
      </c>
      <c r="J23" s="56">
        <v>547.92</v>
      </c>
      <c r="K23" s="95"/>
      <c r="L23" s="56">
        <v>7.27</v>
      </c>
      <c r="M23" s="56">
        <v>2</v>
      </c>
    </row>
    <row r="24" spans="1:13" s="61" customFormat="1" ht="12.75" customHeight="1">
      <c r="A24" s="310"/>
      <c r="B24" s="339"/>
      <c r="C24" s="53"/>
      <c r="D24" s="2" t="s">
        <v>136</v>
      </c>
      <c r="E24" s="56">
        <v>42.4</v>
      </c>
      <c r="F24" s="56"/>
      <c r="G24" s="56">
        <v>121.9</v>
      </c>
      <c r="H24" s="56">
        <v>119.8</v>
      </c>
      <c r="I24" s="56">
        <v>120.85</v>
      </c>
      <c r="J24" s="56">
        <v>604.25</v>
      </c>
      <c r="K24" s="95"/>
      <c r="L24" s="56">
        <v>4.5</v>
      </c>
      <c r="M24" s="56">
        <v>1</v>
      </c>
    </row>
    <row r="25" spans="1:13" s="61" customFormat="1" ht="12.75" customHeight="1">
      <c r="A25" s="310"/>
      <c r="B25" s="339"/>
      <c r="C25" s="53"/>
      <c r="D25" s="2" t="s">
        <v>137</v>
      </c>
      <c r="E25" s="56">
        <v>45.5</v>
      </c>
      <c r="F25" s="56">
        <v>782</v>
      </c>
      <c r="G25" s="56">
        <v>117.35</v>
      </c>
      <c r="H25" s="56">
        <v>120.97</v>
      </c>
      <c r="I25" s="56">
        <v>119.16</v>
      </c>
      <c r="J25" s="56">
        <v>595.8</v>
      </c>
      <c r="K25" s="95"/>
      <c r="L25" s="56">
        <v>3.15</v>
      </c>
      <c r="M25" s="56">
        <v>1</v>
      </c>
    </row>
    <row r="26" spans="1:13" s="61" customFormat="1" ht="12.75" customHeight="1">
      <c r="A26" s="310"/>
      <c r="B26" s="339"/>
      <c r="C26" s="53"/>
      <c r="D26" s="2" t="s">
        <v>150</v>
      </c>
      <c r="E26" s="56">
        <v>51.67</v>
      </c>
      <c r="F26" s="56"/>
      <c r="G26" s="56">
        <v>111.3</v>
      </c>
      <c r="H26" s="56">
        <v>113.2</v>
      </c>
      <c r="I26" s="56">
        <v>112.25</v>
      </c>
      <c r="J26" s="56">
        <v>558.74</v>
      </c>
      <c r="K26" s="95"/>
      <c r="L26" s="56">
        <v>5.15</v>
      </c>
      <c r="M26" s="56">
        <v>2</v>
      </c>
    </row>
    <row r="27" spans="1:13" s="61" customFormat="1" ht="12.75" customHeight="1">
      <c r="A27" s="310"/>
      <c r="B27" s="339"/>
      <c r="C27" s="53"/>
      <c r="D27" s="2" t="s">
        <v>141</v>
      </c>
      <c r="E27" s="56">
        <v>45.8</v>
      </c>
      <c r="F27" s="56"/>
      <c r="G27" s="56">
        <v>146.7</v>
      </c>
      <c r="H27" s="56">
        <v>152.1</v>
      </c>
      <c r="I27" s="56">
        <v>149.4</v>
      </c>
      <c r="J27" s="56">
        <v>498.02</v>
      </c>
      <c r="K27" s="95"/>
      <c r="L27" s="56">
        <v>10.34</v>
      </c>
      <c r="M27" s="56">
        <v>1</v>
      </c>
    </row>
    <row r="28" spans="1:13" s="61" customFormat="1" ht="12.75" customHeight="1">
      <c r="A28" s="310"/>
      <c r="B28" s="339"/>
      <c r="C28" s="53"/>
      <c r="D28" s="2" t="s">
        <v>151</v>
      </c>
      <c r="E28" s="56">
        <v>53.73</v>
      </c>
      <c r="F28" s="56"/>
      <c r="G28" s="56">
        <v>206.8</v>
      </c>
      <c r="H28" s="56">
        <v>217.7</v>
      </c>
      <c r="I28" s="56">
        <v>212.25</v>
      </c>
      <c r="J28" s="96">
        <v>589.6</v>
      </c>
      <c r="K28" s="95"/>
      <c r="L28" s="56">
        <v>14.2</v>
      </c>
      <c r="M28" s="56">
        <v>1</v>
      </c>
    </row>
    <row r="29" spans="1:13" s="61" customFormat="1" ht="12.75" customHeight="1">
      <c r="A29" s="310"/>
      <c r="B29" s="339"/>
      <c r="C29" s="53"/>
      <c r="D29" s="97" t="s">
        <v>152</v>
      </c>
      <c r="E29" s="56">
        <v>42.4</v>
      </c>
      <c r="F29" s="56">
        <v>757</v>
      </c>
      <c r="G29" s="56">
        <v>101.2</v>
      </c>
      <c r="H29" s="56">
        <v>97.2</v>
      </c>
      <c r="I29" s="56">
        <v>99.2</v>
      </c>
      <c r="J29" s="96">
        <v>495.9</v>
      </c>
      <c r="K29" s="95"/>
      <c r="L29" s="56">
        <v>5.4</v>
      </c>
      <c r="M29" s="56">
        <v>1</v>
      </c>
    </row>
    <row r="30" spans="1:13" s="61" customFormat="1" ht="12.75" customHeight="1">
      <c r="A30" s="310"/>
      <c r="B30" s="339"/>
      <c r="C30" s="53"/>
      <c r="D30" s="97" t="s">
        <v>153</v>
      </c>
      <c r="E30" s="56">
        <v>43.3</v>
      </c>
      <c r="F30" s="56"/>
      <c r="G30" s="56">
        <v>103.85</v>
      </c>
      <c r="H30" s="56">
        <v>108.49</v>
      </c>
      <c r="I30" s="56">
        <v>106.17</v>
      </c>
      <c r="J30" s="96">
        <v>530.86</v>
      </c>
      <c r="K30" s="95"/>
      <c r="L30" s="56">
        <v>1.5</v>
      </c>
      <c r="M30" s="56">
        <v>2</v>
      </c>
    </row>
    <row r="31" spans="1:13" s="61" customFormat="1" ht="12.75" customHeight="1">
      <c r="A31" s="310"/>
      <c r="B31" s="339"/>
      <c r="C31" s="53"/>
      <c r="D31" s="2" t="s">
        <v>117</v>
      </c>
      <c r="E31" s="98">
        <v>45.9</v>
      </c>
      <c r="F31" s="98">
        <v>769.5</v>
      </c>
      <c r="G31" s="99"/>
      <c r="H31" s="99"/>
      <c r="I31" s="99"/>
      <c r="J31" s="98">
        <v>560.18</v>
      </c>
      <c r="K31" s="95"/>
      <c r="L31" s="98">
        <v>5.99</v>
      </c>
      <c r="M31" s="99">
        <v>1</v>
      </c>
    </row>
    <row r="32" spans="1:13" s="61" customFormat="1" ht="12.75" customHeight="1">
      <c r="A32" s="310" t="s">
        <v>78</v>
      </c>
      <c r="B32" s="339" t="s">
        <v>121</v>
      </c>
      <c r="C32" s="339" t="s">
        <v>66</v>
      </c>
      <c r="D32" s="10" t="s">
        <v>67</v>
      </c>
      <c r="E32" s="59">
        <v>43.5</v>
      </c>
      <c r="F32" s="20"/>
      <c r="G32" s="60">
        <v>9.75</v>
      </c>
      <c r="H32" s="60">
        <v>10.4</v>
      </c>
      <c r="I32" s="60">
        <v>10.1</v>
      </c>
      <c r="J32" s="60">
        <v>504.17</v>
      </c>
      <c r="K32" s="60">
        <v>0.102</v>
      </c>
      <c r="L32" s="60">
        <v>0.1394</v>
      </c>
      <c r="M32" s="56">
        <v>4</v>
      </c>
    </row>
    <row r="33" spans="1:13" s="61" customFormat="1" ht="12.75" customHeight="1">
      <c r="A33" s="310"/>
      <c r="B33" s="339"/>
      <c r="C33" s="339"/>
      <c r="D33" s="10" t="s">
        <v>68</v>
      </c>
      <c r="E33" s="59">
        <v>34.2</v>
      </c>
      <c r="F33" s="20">
        <v>731</v>
      </c>
      <c r="G33" s="60">
        <v>6.25</v>
      </c>
      <c r="H33" s="60">
        <v>6.4</v>
      </c>
      <c r="I33" s="60">
        <v>6.8</v>
      </c>
      <c r="J33" s="60">
        <v>324</v>
      </c>
      <c r="K33" s="60">
        <v>-21.26</v>
      </c>
      <c r="L33" s="60">
        <v>-7.4</v>
      </c>
      <c r="M33" s="56">
        <v>11</v>
      </c>
    </row>
    <row r="34" spans="1:13" s="61" customFormat="1" ht="12.75" customHeight="1">
      <c r="A34" s="310"/>
      <c r="B34" s="339"/>
      <c r="C34" s="339"/>
      <c r="D34" s="10" t="s">
        <v>69</v>
      </c>
      <c r="E34" s="59">
        <v>37</v>
      </c>
      <c r="F34" s="20"/>
      <c r="G34" s="6">
        <v>7.08</v>
      </c>
      <c r="H34" s="6">
        <v>7.34</v>
      </c>
      <c r="I34" s="6">
        <v>6.86</v>
      </c>
      <c r="J34" s="62">
        <v>355.56</v>
      </c>
      <c r="K34" s="6">
        <v>0.66</v>
      </c>
      <c r="L34" s="6">
        <v>3.91</v>
      </c>
      <c r="M34" s="7">
        <v>6</v>
      </c>
    </row>
    <row r="35" spans="1:13" s="61" customFormat="1" ht="12.75" customHeight="1">
      <c r="A35" s="310"/>
      <c r="B35" s="339"/>
      <c r="C35" s="339"/>
      <c r="D35" s="10" t="s">
        <v>70</v>
      </c>
      <c r="E35" s="59">
        <v>38.83</v>
      </c>
      <c r="F35" s="20"/>
      <c r="G35" s="60">
        <v>9.87</v>
      </c>
      <c r="H35" s="60">
        <v>9.43</v>
      </c>
      <c r="I35" s="60">
        <v>10.56</v>
      </c>
      <c r="J35" s="60">
        <v>497.82</v>
      </c>
      <c r="K35" s="60">
        <v>11.13</v>
      </c>
      <c r="L35" s="60">
        <v>6.57</v>
      </c>
      <c r="M35" s="56">
        <v>4</v>
      </c>
    </row>
    <row r="36" spans="1:13" s="61" customFormat="1" ht="12.75" customHeight="1">
      <c r="A36" s="310"/>
      <c r="B36" s="339"/>
      <c r="C36" s="339"/>
      <c r="D36" s="10" t="s">
        <v>71</v>
      </c>
      <c r="E36" s="59">
        <v>44.6</v>
      </c>
      <c r="F36" s="20"/>
      <c r="G36" s="60">
        <v>9.87</v>
      </c>
      <c r="H36" s="60">
        <v>9.92</v>
      </c>
      <c r="I36" s="60">
        <v>9.77</v>
      </c>
      <c r="J36" s="62">
        <v>492.8145036259065</v>
      </c>
      <c r="K36" s="6">
        <v>4.600438006942</v>
      </c>
      <c r="L36" s="6">
        <v>0.6812338861458092</v>
      </c>
      <c r="M36" s="7">
        <v>8</v>
      </c>
    </row>
    <row r="37" spans="1:13" s="61" customFormat="1" ht="12.75" customHeight="1">
      <c r="A37" s="310"/>
      <c r="B37" s="339"/>
      <c r="C37" s="339"/>
      <c r="D37" s="10" t="s">
        <v>72</v>
      </c>
      <c r="E37" s="59">
        <v>40.2</v>
      </c>
      <c r="F37" s="20"/>
      <c r="G37" s="22">
        <v>8.19</v>
      </c>
      <c r="H37" s="22">
        <v>8.04</v>
      </c>
      <c r="I37" s="22">
        <v>8.29</v>
      </c>
      <c r="J37" s="22">
        <v>408.66</v>
      </c>
      <c r="K37" s="22">
        <v>2.41</v>
      </c>
      <c r="L37" s="22">
        <v>-4.9</v>
      </c>
      <c r="M37" s="22">
        <v>8</v>
      </c>
    </row>
    <row r="38" spans="1:13" s="61" customFormat="1" ht="12.75" customHeight="1">
      <c r="A38" s="310"/>
      <c r="B38" s="339"/>
      <c r="C38" s="339"/>
      <c r="D38" s="10" t="s">
        <v>73</v>
      </c>
      <c r="E38" s="59">
        <v>41.47</v>
      </c>
      <c r="F38" s="20"/>
      <c r="G38" s="6">
        <v>9.54</v>
      </c>
      <c r="H38" s="6">
        <v>10.56</v>
      </c>
      <c r="I38" s="6">
        <v>10.24</v>
      </c>
      <c r="J38" s="62">
        <v>505.7</v>
      </c>
      <c r="K38" s="6">
        <v>8.055555555555554</v>
      </c>
      <c r="L38" s="6">
        <v>5.02596053997923</v>
      </c>
      <c r="M38" s="7">
        <v>2</v>
      </c>
    </row>
    <row r="39" spans="1:13" s="61" customFormat="1" ht="12.75" customHeight="1">
      <c r="A39" s="310"/>
      <c r="B39" s="339"/>
      <c r="C39" s="339"/>
      <c r="D39" s="12" t="s">
        <v>74</v>
      </c>
      <c r="E39" s="63">
        <f>AVERAGE(E32:E38)</f>
        <v>39.97142857142857</v>
      </c>
      <c r="F39" s="63"/>
      <c r="G39" s="13">
        <f>AVERAGE(G32:G38)</f>
        <v>8.649999999999999</v>
      </c>
      <c r="H39" s="13">
        <f>AVERAGE(H32:H38)</f>
        <v>8.870000000000001</v>
      </c>
      <c r="I39" s="13">
        <f>AVERAGE(I32:I38)</f>
        <v>8.945714285714287</v>
      </c>
      <c r="J39" s="13">
        <f>AVERAGE(J32:J38)</f>
        <v>441.2463576608437</v>
      </c>
      <c r="K39" s="13">
        <v>2.67</v>
      </c>
      <c r="L39" s="13">
        <v>2.87</v>
      </c>
      <c r="M39" s="64">
        <v>3</v>
      </c>
    </row>
    <row r="40" spans="1:13" s="61" customFormat="1" ht="12.75" customHeight="1">
      <c r="A40" s="310"/>
      <c r="B40" s="339" t="s">
        <v>94</v>
      </c>
      <c r="C40" s="339" t="s">
        <v>108</v>
      </c>
      <c r="D40" s="77" t="s">
        <v>109</v>
      </c>
      <c r="E40" s="78">
        <v>40.7</v>
      </c>
      <c r="F40" s="79"/>
      <c r="G40" s="80">
        <v>9.55</v>
      </c>
      <c r="H40" s="80">
        <v>9.66</v>
      </c>
      <c r="I40" s="80">
        <v>8.78</v>
      </c>
      <c r="J40" s="80">
        <f aca="true" t="shared" si="1" ref="J40:J49">(G40+H40+I40)*666.67/13.33/3</f>
        <v>466.6189872468117</v>
      </c>
      <c r="K40" s="80">
        <v>15.5</v>
      </c>
      <c r="L40" s="80">
        <v>3</v>
      </c>
      <c r="M40" s="85">
        <v>2</v>
      </c>
    </row>
    <row r="41" spans="1:13" s="61" customFormat="1" ht="12.75" customHeight="1">
      <c r="A41" s="310"/>
      <c r="B41" s="339"/>
      <c r="C41" s="339"/>
      <c r="D41" s="77" t="s">
        <v>110</v>
      </c>
      <c r="E41" s="78">
        <v>39.4</v>
      </c>
      <c r="F41" s="79">
        <v>735</v>
      </c>
      <c r="G41" s="80">
        <v>12</v>
      </c>
      <c r="H41" s="80">
        <v>11.9</v>
      </c>
      <c r="I41" s="80">
        <v>12.1</v>
      </c>
      <c r="J41" s="80">
        <f t="shared" si="1"/>
        <v>600.1530382595648</v>
      </c>
      <c r="K41" s="80">
        <v>8.76</v>
      </c>
      <c r="L41" s="80">
        <v>7.14</v>
      </c>
      <c r="M41" s="85">
        <v>1</v>
      </c>
    </row>
    <row r="42" spans="1:13" s="61" customFormat="1" ht="12.75" customHeight="1">
      <c r="A42" s="310"/>
      <c r="B42" s="339"/>
      <c r="C42" s="310"/>
      <c r="D42" s="77" t="s">
        <v>112</v>
      </c>
      <c r="E42" s="78">
        <v>37.7</v>
      </c>
      <c r="F42" s="79"/>
      <c r="G42" s="86">
        <v>9.8</v>
      </c>
      <c r="H42" s="86">
        <v>9.6</v>
      </c>
      <c r="I42" s="86">
        <v>9.1</v>
      </c>
      <c r="J42" s="80">
        <f t="shared" si="1"/>
        <v>475.12115528882214</v>
      </c>
      <c r="K42" s="86">
        <v>15.85</v>
      </c>
      <c r="L42" s="86">
        <v>1.82</v>
      </c>
      <c r="M42" s="87">
        <v>2</v>
      </c>
    </row>
    <row r="43" spans="1:13" s="61" customFormat="1" ht="12.75" customHeight="1">
      <c r="A43" s="310"/>
      <c r="B43" s="339"/>
      <c r="C43" s="310"/>
      <c r="D43" s="77" t="s">
        <v>113</v>
      </c>
      <c r="E43" s="78">
        <v>42.82</v>
      </c>
      <c r="F43" s="79"/>
      <c r="G43" s="80">
        <v>8.34</v>
      </c>
      <c r="H43" s="80">
        <v>8.97</v>
      </c>
      <c r="I43" s="80">
        <v>8.71</v>
      </c>
      <c r="J43" s="80">
        <f t="shared" si="1"/>
        <v>433.77727931983003</v>
      </c>
      <c r="K43" s="80">
        <v>-6.47</v>
      </c>
      <c r="L43" s="80">
        <v>-9.59</v>
      </c>
      <c r="M43" s="85">
        <v>13</v>
      </c>
    </row>
    <row r="44" spans="1:13" s="61" customFormat="1" ht="12.75" customHeight="1">
      <c r="A44" s="310"/>
      <c r="B44" s="339"/>
      <c r="C44" s="310"/>
      <c r="D44" s="77" t="s">
        <v>114</v>
      </c>
      <c r="E44" s="78">
        <v>39.81</v>
      </c>
      <c r="F44" s="79"/>
      <c r="G44" s="80">
        <v>10.3</v>
      </c>
      <c r="H44" s="80">
        <v>10.2</v>
      </c>
      <c r="I44" s="80">
        <v>9.3</v>
      </c>
      <c r="J44" s="80">
        <f t="shared" si="1"/>
        <v>496.7933483370843</v>
      </c>
      <c r="K44" s="86">
        <v>20.6</v>
      </c>
      <c r="L44" s="86">
        <v>5.7</v>
      </c>
      <c r="M44" s="87">
        <v>4</v>
      </c>
    </row>
    <row r="45" spans="1:13" s="61" customFormat="1" ht="12.75" customHeight="1">
      <c r="A45" s="310"/>
      <c r="B45" s="339"/>
      <c r="C45" s="310"/>
      <c r="D45" s="77" t="s">
        <v>155</v>
      </c>
      <c r="E45" s="78">
        <v>41.3</v>
      </c>
      <c r="F45" s="79"/>
      <c r="G45" s="88">
        <v>8.94</v>
      </c>
      <c r="H45" s="88">
        <v>9.38</v>
      </c>
      <c r="I45" s="88">
        <v>9.05</v>
      </c>
      <c r="J45" s="80">
        <f t="shared" si="1"/>
        <v>456.2830182545636</v>
      </c>
      <c r="K45" s="88">
        <v>25.12</v>
      </c>
      <c r="L45" s="88">
        <v>7.6</v>
      </c>
      <c r="M45" s="89">
        <v>2</v>
      </c>
    </row>
    <row r="46" spans="1:13" s="61" customFormat="1" ht="12.75" customHeight="1">
      <c r="A46" s="310"/>
      <c r="B46" s="339"/>
      <c r="C46" s="310"/>
      <c r="D46" s="77" t="s">
        <v>80</v>
      </c>
      <c r="E46" s="78">
        <v>36.9</v>
      </c>
      <c r="F46" s="79">
        <v>812</v>
      </c>
      <c r="G46" s="86">
        <v>10.09</v>
      </c>
      <c r="H46" s="86">
        <v>11.76</v>
      </c>
      <c r="I46" s="86">
        <v>10.71</v>
      </c>
      <c r="J46" s="80">
        <f t="shared" si="1"/>
        <v>542.8050812703176</v>
      </c>
      <c r="K46" s="86">
        <v>14.19</v>
      </c>
      <c r="L46" s="86">
        <v>10.68</v>
      </c>
      <c r="M46" s="87">
        <v>1</v>
      </c>
    </row>
    <row r="47" spans="1:13" s="61" customFormat="1" ht="12.75" customHeight="1">
      <c r="A47" s="310"/>
      <c r="B47" s="339"/>
      <c r="C47" s="310"/>
      <c r="D47" s="77" t="s">
        <v>115</v>
      </c>
      <c r="E47" s="78">
        <v>42.4</v>
      </c>
      <c r="F47" s="79"/>
      <c r="G47" s="86">
        <v>10.29</v>
      </c>
      <c r="H47" s="86">
        <v>9.81</v>
      </c>
      <c r="I47" s="86">
        <v>9.69</v>
      </c>
      <c r="J47" s="80">
        <f t="shared" si="1"/>
        <v>496.6266391597899</v>
      </c>
      <c r="K47" s="86">
        <v>12.84</v>
      </c>
      <c r="L47" s="86">
        <v>8.99</v>
      </c>
      <c r="M47" s="87">
        <v>2</v>
      </c>
    </row>
    <row r="48" spans="1:13" s="61" customFormat="1" ht="12.75" customHeight="1">
      <c r="A48" s="310"/>
      <c r="B48" s="339"/>
      <c r="C48" s="310"/>
      <c r="D48" s="77" t="s">
        <v>116</v>
      </c>
      <c r="E48" s="78">
        <v>36.9</v>
      </c>
      <c r="F48" s="79">
        <v>790</v>
      </c>
      <c r="G48" s="86">
        <v>10.1</v>
      </c>
      <c r="H48" s="86">
        <v>10.28</v>
      </c>
      <c r="I48" s="86">
        <v>10.2</v>
      </c>
      <c r="J48" s="80">
        <f t="shared" si="1"/>
        <v>509.79666416604147</v>
      </c>
      <c r="K48" s="86">
        <v>13.92</v>
      </c>
      <c r="L48" s="86">
        <v>7.28</v>
      </c>
      <c r="M48" s="87">
        <v>1</v>
      </c>
    </row>
    <row r="49" spans="1:13" s="61" customFormat="1" ht="12.75" customHeight="1">
      <c r="A49" s="310"/>
      <c r="B49" s="339"/>
      <c r="C49" s="310"/>
      <c r="D49" s="90" t="s">
        <v>117</v>
      </c>
      <c r="E49" s="91">
        <f>AVERAGE(E40:E48)</f>
        <v>39.769999999999996</v>
      </c>
      <c r="F49" s="91"/>
      <c r="G49" s="92">
        <f>AVERAGE(G40:G48)</f>
        <v>9.934444444444445</v>
      </c>
      <c r="H49" s="92">
        <f>AVERAGE(H40:H48)</f>
        <v>10.173333333333334</v>
      </c>
      <c r="I49" s="92">
        <f>AVERAGE(I40:I48)</f>
        <v>9.737777777777778</v>
      </c>
      <c r="J49" s="93">
        <f t="shared" si="1"/>
        <v>497.55280125586955</v>
      </c>
      <c r="K49" s="63">
        <v>10.91934549021357</v>
      </c>
      <c r="L49" s="63">
        <v>4.1269907707762234</v>
      </c>
      <c r="M49" s="18">
        <v>2</v>
      </c>
    </row>
    <row r="50" spans="1:13" s="61" customFormat="1" ht="12.75" customHeight="1">
      <c r="A50" s="310"/>
      <c r="B50" s="339" t="s">
        <v>133</v>
      </c>
      <c r="C50" s="53" t="s">
        <v>154</v>
      </c>
      <c r="D50" s="2" t="s">
        <v>134</v>
      </c>
      <c r="E50" s="56">
        <v>44.6</v>
      </c>
      <c r="F50" s="56"/>
      <c r="G50" s="56">
        <v>125.5</v>
      </c>
      <c r="H50" s="56">
        <v>126.3</v>
      </c>
      <c r="I50" s="56">
        <v>125.9</v>
      </c>
      <c r="J50" s="56">
        <v>629.5</v>
      </c>
      <c r="K50" s="95"/>
      <c r="L50" s="56"/>
      <c r="M50" s="56"/>
    </row>
    <row r="51" spans="1:13" s="61" customFormat="1" ht="12.75" customHeight="1">
      <c r="A51" s="310"/>
      <c r="B51" s="339"/>
      <c r="C51" s="53"/>
      <c r="D51" s="2" t="s">
        <v>135</v>
      </c>
      <c r="E51" s="56">
        <v>42.3</v>
      </c>
      <c r="F51" s="56"/>
      <c r="G51" s="56">
        <v>137.43</v>
      </c>
      <c r="H51" s="56">
        <v>138.65</v>
      </c>
      <c r="I51" s="56">
        <v>138.04</v>
      </c>
      <c r="J51" s="56">
        <v>552.16</v>
      </c>
      <c r="K51" s="95"/>
      <c r="L51" s="56">
        <v>8.1</v>
      </c>
      <c r="M51" s="56">
        <v>1</v>
      </c>
    </row>
    <row r="52" spans="1:13" s="61" customFormat="1" ht="12.75" customHeight="1">
      <c r="A52" s="310"/>
      <c r="B52" s="339"/>
      <c r="C52" s="53"/>
      <c r="D52" s="2" t="s">
        <v>136</v>
      </c>
      <c r="E52" s="56">
        <v>41</v>
      </c>
      <c r="F52" s="56"/>
      <c r="G52" s="56">
        <v>116.7</v>
      </c>
      <c r="H52" s="56">
        <v>117.8</v>
      </c>
      <c r="I52" s="56">
        <v>117.25</v>
      </c>
      <c r="J52" s="56">
        <v>586.25</v>
      </c>
      <c r="K52" s="95"/>
      <c r="L52" s="56">
        <v>1.38</v>
      </c>
      <c r="M52" s="56">
        <v>2</v>
      </c>
    </row>
    <row r="53" spans="1:13" s="61" customFormat="1" ht="12.75" customHeight="1">
      <c r="A53" s="310"/>
      <c r="B53" s="339"/>
      <c r="C53" s="53"/>
      <c r="D53" s="2" t="s">
        <v>137</v>
      </c>
      <c r="E53" s="56">
        <v>45</v>
      </c>
      <c r="F53" s="56">
        <v>782</v>
      </c>
      <c r="G53" s="56">
        <v>119.41</v>
      </c>
      <c r="H53" s="56">
        <v>116.33</v>
      </c>
      <c r="I53" s="56">
        <v>117.87</v>
      </c>
      <c r="J53" s="56">
        <v>589.35</v>
      </c>
      <c r="K53" s="95"/>
      <c r="L53" s="56">
        <v>2.03</v>
      </c>
      <c r="M53" s="56">
        <v>2</v>
      </c>
    </row>
    <row r="54" spans="1:13" s="61" customFormat="1" ht="12.75" customHeight="1">
      <c r="A54" s="310"/>
      <c r="B54" s="339"/>
      <c r="C54" s="53"/>
      <c r="D54" s="2" t="s">
        <v>150</v>
      </c>
      <c r="E54" s="56">
        <v>48.54</v>
      </c>
      <c r="F54" s="56"/>
      <c r="G54" s="56">
        <v>111.9</v>
      </c>
      <c r="H54" s="56">
        <v>114.28</v>
      </c>
      <c r="I54" s="56">
        <v>113.09</v>
      </c>
      <c r="J54" s="56">
        <v>562.92</v>
      </c>
      <c r="K54" s="95"/>
      <c r="L54" s="56">
        <v>5.94</v>
      </c>
      <c r="M54" s="56">
        <v>1</v>
      </c>
    </row>
    <row r="55" spans="1:13" s="61" customFormat="1" ht="12.75" customHeight="1">
      <c r="A55" s="310"/>
      <c r="B55" s="339"/>
      <c r="C55" s="53"/>
      <c r="D55" s="2" t="s">
        <v>141</v>
      </c>
      <c r="E55" s="56">
        <v>39.4</v>
      </c>
      <c r="F55" s="56"/>
      <c r="G55" s="56">
        <v>143</v>
      </c>
      <c r="H55" s="56">
        <v>142.8</v>
      </c>
      <c r="I55" s="56">
        <v>142.9</v>
      </c>
      <c r="J55" s="96">
        <v>476.36</v>
      </c>
      <c r="K55" s="95"/>
      <c r="L55" s="56">
        <v>5.54</v>
      </c>
      <c r="M55" s="56">
        <v>2</v>
      </c>
    </row>
    <row r="56" spans="1:13" s="61" customFormat="1" ht="12.75" customHeight="1">
      <c r="A56" s="310"/>
      <c r="B56" s="339"/>
      <c r="C56" s="53"/>
      <c r="D56" s="2" t="s">
        <v>151</v>
      </c>
      <c r="E56" s="56">
        <v>46.36</v>
      </c>
      <c r="F56" s="56"/>
      <c r="G56" s="56">
        <v>186.4</v>
      </c>
      <c r="H56" s="56">
        <v>218.4</v>
      </c>
      <c r="I56" s="56">
        <v>202.4</v>
      </c>
      <c r="J56" s="56">
        <v>562.3</v>
      </c>
      <c r="K56" s="95"/>
      <c r="L56" s="56">
        <v>8.9</v>
      </c>
      <c r="M56" s="56">
        <v>2</v>
      </c>
    </row>
    <row r="57" spans="1:13" s="61" customFormat="1" ht="12.75" customHeight="1">
      <c r="A57" s="310"/>
      <c r="B57" s="339"/>
      <c r="C57" s="53"/>
      <c r="D57" s="97" t="s">
        <v>152</v>
      </c>
      <c r="E57" s="56">
        <v>38</v>
      </c>
      <c r="F57" s="56">
        <v>776</v>
      </c>
      <c r="G57" s="56">
        <v>99.5</v>
      </c>
      <c r="H57" s="56">
        <v>96.3</v>
      </c>
      <c r="I57" s="56">
        <v>97.9</v>
      </c>
      <c r="J57" s="96">
        <v>489.6</v>
      </c>
      <c r="K57" s="95"/>
      <c r="L57" s="56">
        <v>4</v>
      </c>
      <c r="M57" s="56">
        <v>2</v>
      </c>
    </row>
    <row r="58" spans="1:13" s="61" customFormat="1" ht="12.75" customHeight="1">
      <c r="A58" s="310"/>
      <c r="B58" s="339"/>
      <c r="C58" s="53"/>
      <c r="D58" s="97" t="s">
        <v>153</v>
      </c>
      <c r="E58" s="56">
        <v>40.4</v>
      </c>
      <c r="F58" s="56"/>
      <c r="G58" s="56">
        <v>112.29</v>
      </c>
      <c r="H58" s="56">
        <v>108.91</v>
      </c>
      <c r="I58" s="56">
        <v>110.6</v>
      </c>
      <c r="J58" s="96">
        <v>553.01</v>
      </c>
      <c r="K58" s="95"/>
      <c r="L58" s="56">
        <v>5.74</v>
      </c>
      <c r="M58" s="56">
        <v>1</v>
      </c>
    </row>
    <row r="59" spans="1:13" s="61" customFormat="1" ht="12.75" customHeight="1">
      <c r="A59" s="310"/>
      <c r="B59" s="339"/>
      <c r="C59" s="53"/>
      <c r="D59" s="2" t="s">
        <v>117</v>
      </c>
      <c r="E59" s="98">
        <v>42.8</v>
      </c>
      <c r="F59" s="98">
        <v>779</v>
      </c>
      <c r="G59" s="99"/>
      <c r="H59" s="99"/>
      <c r="I59" s="98"/>
      <c r="J59" s="98">
        <v>555.72</v>
      </c>
      <c r="K59" s="95"/>
      <c r="L59" s="98">
        <v>5.15</v>
      </c>
      <c r="M59" s="99">
        <v>2</v>
      </c>
    </row>
    <row r="60" s="61" customFormat="1" ht="12.75">
      <c r="E60" s="65"/>
    </row>
    <row r="61" s="61" customFormat="1" ht="12.75">
      <c r="E61" s="65"/>
    </row>
    <row r="62" s="61" customFormat="1" ht="12.75">
      <c r="E62" s="65"/>
    </row>
    <row r="63" s="61" customFormat="1" ht="12.75">
      <c r="E63" s="65"/>
    </row>
    <row r="64" s="61" customFormat="1" ht="12.75">
      <c r="E64" s="65"/>
    </row>
    <row r="65" s="61" customFormat="1" ht="12.75">
      <c r="E65" s="65"/>
    </row>
    <row r="66" s="61" customFormat="1" ht="12.75">
      <c r="E66" s="65"/>
    </row>
    <row r="67" s="61" customFormat="1" ht="12.75">
      <c r="E67" s="65"/>
    </row>
    <row r="68" s="61" customFormat="1" ht="12.75">
      <c r="E68" s="65"/>
    </row>
    <row r="69" s="61" customFormat="1" ht="12.75">
      <c r="E69" s="65"/>
    </row>
    <row r="70" s="61" customFormat="1" ht="12.75">
      <c r="E70" s="65"/>
    </row>
    <row r="71" s="61" customFormat="1" ht="12.75">
      <c r="E71" s="65"/>
    </row>
    <row r="72" s="61" customFormat="1" ht="12.75">
      <c r="E72" s="65"/>
    </row>
    <row r="73" s="61" customFormat="1" ht="12.75">
      <c r="E73" s="65"/>
    </row>
    <row r="74" s="61" customFormat="1" ht="12.75">
      <c r="E74" s="65"/>
    </row>
    <row r="75" s="61" customFormat="1" ht="12.75">
      <c r="E75" s="65"/>
    </row>
    <row r="76" s="61" customFormat="1" ht="12.75">
      <c r="E76" s="65"/>
    </row>
    <row r="77" s="61" customFormat="1" ht="12.75">
      <c r="E77" s="65"/>
    </row>
    <row r="78" s="61" customFormat="1" ht="12.75">
      <c r="E78" s="65"/>
    </row>
    <row r="79" s="61" customFormat="1" ht="12.75">
      <c r="E79" s="65"/>
    </row>
    <row r="80" s="61" customFormat="1" ht="12.75">
      <c r="E80" s="65"/>
    </row>
    <row r="81" s="61" customFormat="1" ht="12.75">
      <c r="E81" s="65"/>
    </row>
    <row r="82" s="61" customFormat="1" ht="12.75">
      <c r="E82" s="65"/>
    </row>
    <row r="83" s="61" customFormat="1" ht="12.75">
      <c r="E83" s="65"/>
    </row>
    <row r="84" s="61" customFormat="1" ht="12.75">
      <c r="E84" s="65"/>
    </row>
    <row r="85" s="61" customFormat="1" ht="12.75">
      <c r="E85" s="65"/>
    </row>
    <row r="86" s="61" customFormat="1" ht="12.75">
      <c r="E86" s="65"/>
    </row>
    <row r="87" s="61" customFormat="1" ht="12.75">
      <c r="E87" s="65"/>
    </row>
    <row r="88" s="61" customFormat="1" ht="12.75">
      <c r="E88" s="65"/>
    </row>
    <row r="89" s="61" customFormat="1" ht="12.75">
      <c r="E89" s="65"/>
    </row>
    <row r="90" s="61" customFormat="1" ht="12.75">
      <c r="E90" s="65"/>
    </row>
    <row r="91" s="61" customFormat="1" ht="12.75">
      <c r="E91" s="65"/>
    </row>
    <row r="92" s="61" customFormat="1" ht="12.75">
      <c r="E92" s="65"/>
    </row>
    <row r="93" s="61" customFormat="1" ht="12.75">
      <c r="E93" s="65"/>
    </row>
    <row r="94" s="61" customFormat="1" ht="12.75">
      <c r="E94" s="65"/>
    </row>
    <row r="95" s="61" customFormat="1" ht="12.75">
      <c r="E95" s="65"/>
    </row>
    <row r="96" s="61" customFormat="1" ht="12.75">
      <c r="E96" s="65"/>
    </row>
    <row r="97" s="61" customFormat="1" ht="12.75">
      <c r="E97" s="65"/>
    </row>
    <row r="98" s="61" customFormat="1" ht="12.75">
      <c r="E98" s="65"/>
    </row>
    <row r="99" s="61" customFormat="1" ht="12.75">
      <c r="E99" s="65"/>
    </row>
    <row r="100" s="61" customFormat="1" ht="12.75">
      <c r="E100" s="65"/>
    </row>
    <row r="101" s="61" customFormat="1" ht="12.75">
      <c r="E101" s="65"/>
    </row>
    <row r="102" s="61" customFormat="1" ht="12.75">
      <c r="E102" s="65"/>
    </row>
    <row r="103" s="61" customFormat="1" ht="12.75">
      <c r="E103" s="65"/>
    </row>
    <row r="104" s="61" customFormat="1" ht="12.75">
      <c r="E104" s="65"/>
    </row>
    <row r="105" s="61" customFormat="1" ht="12.75">
      <c r="E105" s="65"/>
    </row>
    <row r="106" s="61" customFormat="1" ht="12.75">
      <c r="E106" s="65"/>
    </row>
    <row r="107" s="61" customFormat="1" ht="12.75">
      <c r="E107" s="65"/>
    </row>
    <row r="108" s="61" customFormat="1" ht="12.75">
      <c r="E108" s="65"/>
    </row>
    <row r="109" s="61" customFormat="1" ht="12.75">
      <c r="E109" s="65"/>
    </row>
    <row r="110" s="61" customFormat="1" ht="12.75">
      <c r="E110" s="65"/>
    </row>
    <row r="111" s="61" customFormat="1" ht="12.75">
      <c r="E111" s="65"/>
    </row>
    <row r="112" s="61" customFormat="1" ht="12.75">
      <c r="E112" s="65"/>
    </row>
    <row r="113" s="61" customFormat="1" ht="12.75">
      <c r="E113" s="65"/>
    </row>
    <row r="114" s="61" customFormat="1" ht="12.75">
      <c r="E114" s="65"/>
    </row>
    <row r="115" s="61" customFormat="1" ht="12.75">
      <c r="E115" s="65"/>
    </row>
    <row r="116" s="61" customFormat="1" ht="12.75">
      <c r="E116" s="65"/>
    </row>
    <row r="117" s="61" customFormat="1" ht="12.75">
      <c r="E117" s="65"/>
    </row>
    <row r="118" s="61" customFormat="1" ht="12.75">
      <c r="E118" s="65"/>
    </row>
    <row r="119" s="61" customFormat="1" ht="12.75">
      <c r="E119" s="65"/>
    </row>
    <row r="120" s="61" customFormat="1" ht="12.75">
      <c r="E120" s="65"/>
    </row>
    <row r="121" s="61" customFormat="1" ht="12.75">
      <c r="E121" s="65"/>
    </row>
    <row r="122" s="61" customFormat="1" ht="12.75">
      <c r="E122" s="65"/>
    </row>
    <row r="123" s="61" customFormat="1" ht="12.75">
      <c r="E123" s="65"/>
    </row>
    <row r="124" s="61" customFormat="1" ht="12.75">
      <c r="E124" s="65"/>
    </row>
    <row r="125" s="61" customFormat="1" ht="12.75">
      <c r="E125" s="65"/>
    </row>
    <row r="126" s="61" customFormat="1" ht="12.75">
      <c r="E126" s="65"/>
    </row>
    <row r="127" s="61" customFormat="1" ht="12.75">
      <c r="E127" s="65"/>
    </row>
    <row r="128" s="61" customFormat="1" ht="12.75">
      <c r="E128" s="65"/>
    </row>
    <row r="129" s="61" customFormat="1" ht="12.75">
      <c r="E129" s="65"/>
    </row>
    <row r="130" s="61" customFormat="1" ht="12.75">
      <c r="E130" s="65"/>
    </row>
    <row r="131" s="61" customFormat="1" ht="12.75">
      <c r="E131" s="65"/>
    </row>
    <row r="132" s="61" customFormat="1" ht="12.75">
      <c r="E132" s="65"/>
    </row>
    <row r="133" s="61" customFormat="1" ht="12.75">
      <c r="E133" s="65"/>
    </row>
    <row r="134" s="61" customFormat="1" ht="12.75">
      <c r="E134" s="65"/>
    </row>
    <row r="135" s="61" customFormat="1" ht="12.75">
      <c r="E135" s="65"/>
    </row>
    <row r="136" s="61" customFormat="1" ht="12.75">
      <c r="E136" s="65"/>
    </row>
    <row r="137" s="61" customFormat="1" ht="12.75">
      <c r="E137" s="65"/>
    </row>
    <row r="138" s="61" customFormat="1" ht="12.75">
      <c r="E138" s="65"/>
    </row>
    <row r="139" s="61" customFormat="1" ht="12.75">
      <c r="E139" s="65"/>
    </row>
    <row r="140" s="61" customFormat="1" ht="12.75">
      <c r="E140" s="65"/>
    </row>
    <row r="141" s="61" customFormat="1" ht="12.75">
      <c r="E141" s="65"/>
    </row>
    <row r="142" s="61" customFormat="1" ht="12.75">
      <c r="E142" s="65"/>
    </row>
    <row r="143" s="61" customFormat="1" ht="12.75">
      <c r="E143" s="65"/>
    </row>
    <row r="144" s="61" customFormat="1" ht="12.75">
      <c r="E144" s="65"/>
    </row>
    <row r="145" s="61" customFormat="1" ht="12.75">
      <c r="E145" s="65"/>
    </row>
    <row r="146" s="61" customFormat="1" ht="12.75">
      <c r="E146" s="65"/>
    </row>
    <row r="147" s="61" customFormat="1" ht="12.75">
      <c r="E147" s="65"/>
    </row>
    <row r="148" s="61" customFormat="1" ht="12.75">
      <c r="E148" s="65"/>
    </row>
    <row r="149" s="61" customFormat="1" ht="12.75">
      <c r="E149" s="65"/>
    </row>
    <row r="150" s="61" customFormat="1" ht="12.75">
      <c r="E150" s="65"/>
    </row>
    <row r="151" s="61" customFormat="1" ht="12.75">
      <c r="E151" s="65"/>
    </row>
    <row r="152" s="61" customFormat="1" ht="12.75">
      <c r="E152" s="65"/>
    </row>
    <row r="153" s="61" customFormat="1" ht="12.75">
      <c r="E153" s="65"/>
    </row>
    <row r="154" s="61" customFormat="1" ht="12.75">
      <c r="E154" s="65"/>
    </row>
    <row r="155" s="61" customFormat="1" ht="12.75">
      <c r="E155" s="65"/>
    </row>
    <row r="156" s="61" customFormat="1" ht="12.75">
      <c r="E156" s="65"/>
    </row>
    <row r="157" s="61" customFormat="1" ht="12.75">
      <c r="E157" s="65"/>
    </row>
    <row r="158" s="61" customFormat="1" ht="12.75">
      <c r="E158" s="65"/>
    </row>
    <row r="159" s="61" customFormat="1" ht="12.75">
      <c r="E159" s="65"/>
    </row>
    <row r="160" s="61" customFormat="1" ht="12.75">
      <c r="E160" s="65"/>
    </row>
    <row r="161" s="61" customFormat="1" ht="12.75">
      <c r="E161" s="65"/>
    </row>
    <row r="162" s="61" customFormat="1" ht="12.75">
      <c r="E162" s="65"/>
    </row>
    <row r="163" s="61" customFormat="1" ht="12.75">
      <c r="E163" s="65"/>
    </row>
    <row r="164" s="61" customFormat="1" ht="12.75">
      <c r="E164" s="65"/>
    </row>
    <row r="165" s="61" customFormat="1" ht="12.75">
      <c r="E165" s="65"/>
    </row>
    <row r="166" s="61" customFormat="1" ht="12.75">
      <c r="E166" s="65"/>
    </row>
    <row r="167" s="61" customFormat="1" ht="12.75">
      <c r="E167" s="65"/>
    </row>
    <row r="168" s="61" customFormat="1" ht="12.75">
      <c r="E168" s="65"/>
    </row>
    <row r="169" s="61" customFormat="1" ht="12.75">
      <c r="E169" s="65"/>
    </row>
    <row r="170" s="61" customFormat="1" ht="12.75">
      <c r="E170" s="65"/>
    </row>
    <row r="171" s="61" customFormat="1" ht="12.75">
      <c r="E171" s="65"/>
    </row>
    <row r="172" s="61" customFormat="1" ht="12.75">
      <c r="E172" s="65"/>
    </row>
    <row r="173" s="61" customFormat="1" ht="12.75">
      <c r="E173" s="65"/>
    </row>
    <row r="174" s="61" customFormat="1" ht="12.75">
      <c r="E174" s="65"/>
    </row>
    <row r="175" s="61" customFormat="1" ht="12.75">
      <c r="E175" s="65"/>
    </row>
    <row r="176" s="61" customFormat="1" ht="12.75">
      <c r="E176" s="65"/>
    </row>
    <row r="177" s="61" customFormat="1" ht="12.75">
      <c r="E177" s="65"/>
    </row>
    <row r="178" s="61" customFormat="1" ht="12.75">
      <c r="E178" s="65"/>
    </row>
    <row r="179" s="61" customFormat="1" ht="12.75">
      <c r="E179" s="65"/>
    </row>
    <row r="180" s="61" customFormat="1" ht="12.75">
      <c r="E180" s="65"/>
    </row>
    <row r="181" s="61" customFormat="1" ht="12.75">
      <c r="E181" s="65"/>
    </row>
    <row r="182" s="61" customFormat="1" ht="12.75">
      <c r="E182" s="65"/>
    </row>
    <row r="183" s="61" customFormat="1" ht="12.75">
      <c r="E183" s="65"/>
    </row>
    <row r="184" s="61" customFormat="1" ht="12.75">
      <c r="E184" s="65"/>
    </row>
    <row r="185" s="61" customFormat="1" ht="12.75">
      <c r="E185" s="65"/>
    </row>
    <row r="186" s="61" customFormat="1" ht="12.75">
      <c r="E186" s="65"/>
    </row>
    <row r="187" s="61" customFormat="1" ht="12.75">
      <c r="E187" s="65"/>
    </row>
    <row r="188" s="61" customFormat="1" ht="12.75">
      <c r="E188" s="65"/>
    </row>
    <row r="189" s="61" customFormat="1" ht="12.75">
      <c r="E189" s="65"/>
    </row>
    <row r="190" s="61" customFormat="1" ht="12.75">
      <c r="E190" s="65"/>
    </row>
    <row r="191" s="61" customFormat="1" ht="12.75">
      <c r="E191" s="65"/>
    </row>
    <row r="192" s="61" customFormat="1" ht="12.75">
      <c r="E192" s="65"/>
    </row>
    <row r="193" s="61" customFormat="1" ht="12.75">
      <c r="E193" s="65"/>
    </row>
    <row r="194" s="61" customFormat="1" ht="12.75">
      <c r="E194" s="65"/>
    </row>
    <row r="195" s="61" customFormat="1" ht="12.75">
      <c r="E195" s="65"/>
    </row>
    <row r="196" s="61" customFormat="1" ht="12.75">
      <c r="E196" s="65"/>
    </row>
    <row r="197" s="61" customFormat="1" ht="12.75">
      <c r="E197" s="65"/>
    </row>
    <row r="198" s="61" customFormat="1" ht="12.75">
      <c r="E198" s="65"/>
    </row>
    <row r="199" s="61" customFormat="1" ht="12.75">
      <c r="E199" s="65"/>
    </row>
    <row r="200" s="61" customFormat="1" ht="12.75">
      <c r="E200" s="65"/>
    </row>
    <row r="201" s="61" customFormat="1" ht="12.75">
      <c r="E201" s="65"/>
    </row>
    <row r="202" s="61" customFormat="1" ht="12.75">
      <c r="E202" s="65"/>
    </row>
    <row r="203" s="61" customFormat="1" ht="12.75">
      <c r="E203" s="65"/>
    </row>
    <row r="204" s="61" customFormat="1" ht="12.75">
      <c r="E204" s="65"/>
    </row>
    <row r="205" s="61" customFormat="1" ht="12.75">
      <c r="E205" s="65"/>
    </row>
    <row r="206" s="61" customFormat="1" ht="12.75">
      <c r="E206" s="65"/>
    </row>
    <row r="207" s="61" customFormat="1" ht="12.75">
      <c r="E207" s="65"/>
    </row>
    <row r="208" s="61" customFormat="1" ht="12.75">
      <c r="E208" s="65"/>
    </row>
    <row r="209" s="61" customFormat="1" ht="12.75">
      <c r="E209" s="65"/>
    </row>
    <row r="210" s="61" customFormat="1" ht="12.75">
      <c r="E210" s="65"/>
    </row>
    <row r="211" s="61" customFormat="1" ht="12.75">
      <c r="E211" s="65"/>
    </row>
    <row r="212" s="61" customFormat="1" ht="12.75">
      <c r="E212" s="65"/>
    </row>
    <row r="213" s="61" customFormat="1" ht="12.75">
      <c r="E213" s="65"/>
    </row>
    <row r="214" s="61" customFormat="1" ht="12.75">
      <c r="E214" s="65"/>
    </row>
    <row r="215" s="61" customFormat="1" ht="12.75">
      <c r="E215" s="65"/>
    </row>
    <row r="216" s="61" customFormat="1" ht="12.75">
      <c r="E216" s="65"/>
    </row>
    <row r="217" s="61" customFormat="1" ht="12.75">
      <c r="E217" s="65"/>
    </row>
    <row r="218" s="61" customFormat="1" ht="12.75">
      <c r="E218" s="65"/>
    </row>
    <row r="219" s="61" customFormat="1" ht="12.75">
      <c r="E219" s="65"/>
    </row>
    <row r="220" s="61" customFormat="1" ht="12.75">
      <c r="E220" s="65"/>
    </row>
    <row r="221" s="61" customFormat="1" ht="12.75">
      <c r="E221" s="65"/>
    </row>
    <row r="222" s="61" customFormat="1" ht="12.75">
      <c r="E222" s="65"/>
    </row>
    <row r="223" s="61" customFormat="1" ht="12.75">
      <c r="E223" s="65"/>
    </row>
    <row r="224" s="61" customFormat="1" ht="12.75">
      <c r="E224" s="65"/>
    </row>
    <row r="225" s="61" customFormat="1" ht="12.75">
      <c r="E225" s="65"/>
    </row>
    <row r="226" s="61" customFormat="1" ht="12.75">
      <c r="E226" s="65"/>
    </row>
    <row r="227" s="61" customFormat="1" ht="12.75">
      <c r="E227" s="65"/>
    </row>
    <row r="228" s="61" customFormat="1" ht="12.75">
      <c r="E228" s="65"/>
    </row>
    <row r="229" s="61" customFormat="1" ht="12.75">
      <c r="E229" s="65"/>
    </row>
    <row r="230" s="61" customFormat="1" ht="12.75">
      <c r="E230" s="65"/>
    </row>
    <row r="231" s="61" customFormat="1" ht="12.75">
      <c r="E231" s="65"/>
    </row>
    <row r="232" s="61" customFormat="1" ht="12.75">
      <c r="E232" s="65"/>
    </row>
    <row r="233" s="61" customFormat="1" ht="12.75">
      <c r="E233" s="65"/>
    </row>
    <row r="234" s="61" customFormat="1" ht="12.75">
      <c r="E234" s="65"/>
    </row>
    <row r="235" s="61" customFormat="1" ht="12.75">
      <c r="E235" s="65"/>
    </row>
    <row r="236" s="61" customFormat="1" ht="12.75">
      <c r="E236" s="65"/>
    </row>
    <row r="237" s="61" customFormat="1" ht="12.75">
      <c r="E237" s="65"/>
    </row>
    <row r="238" s="61" customFormat="1" ht="12.75">
      <c r="E238" s="65"/>
    </row>
    <row r="239" s="61" customFormat="1" ht="12.75">
      <c r="E239" s="65"/>
    </row>
    <row r="240" s="61" customFormat="1" ht="12.75">
      <c r="E240" s="65"/>
    </row>
    <row r="241" s="61" customFormat="1" ht="12.75">
      <c r="E241" s="65"/>
    </row>
    <row r="242" s="61" customFormat="1" ht="12.75">
      <c r="E242" s="65"/>
    </row>
    <row r="243" s="61" customFormat="1" ht="12.75">
      <c r="E243" s="65"/>
    </row>
    <row r="244" s="61" customFormat="1" ht="12.75">
      <c r="E244" s="65"/>
    </row>
    <row r="245" s="61" customFormat="1" ht="12.75">
      <c r="E245" s="65"/>
    </row>
    <row r="246" s="61" customFormat="1" ht="12.75">
      <c r="E246" s="65"/>
    </row>
    <row r="247" s="61" customFormat="1" ht="12.75">
      <c r="E247" s="65"/>
    </row>
    <row r="248" s="61" customFormat="1" ht="12.75">
      <c r="E248" s="65"/>
    </row>
    <row r="249" s="61" customFormat="1" ht="12.75">
      <c r="E249" s="65"/>
    </row>
    <row r="250" s="61" customFormat="1" ht="12.75">
      <c r="E250" s="65"/>
    </row>
    <row r="251" s="61" customFormat="1" ht="12.75">
      <c r="E251" s="65"/>
    </row>
    <row r="252" s="61" customFormat="1" ht="12.75">
      <c r="E252" s="65"/>
    </row>
    <row r="253" s="61" customFormat="1" ht="12.75">
      <c r="E253" s="65"/>
    </row>
    <row r="254" s="61" customFormat="1" ht="12.75">
      <c r="E254" s="65"/>
    </row>
    <row r="255" s="61" customFormat="1" ht="12.75">
      <c r="E255" s="65"/>
    </row>
    <row r="256" s="61" customFormat="1" ht="12.75">
      <c r="E256" s="65"/>
    </row>
    <row r="257" s="61" customFormat="1" ht="12.75">
      <c r="E257" s="65"/>
    </row>
    <row r="258" s="61" customFormat="1" ht="12.75">
      <c r="E258" s="65"/>
    </row>
    <row r="259" s="61" customFormat="1" ht="12.75">
      <c r="E259" s="65"/>
    </row>
    <row r="260" s="61" customFormat="1" ht="12.75">
      <c r="E260" s="65"/>
    </row>
    <row r="261" s="61" customFormat="1" ht="12.75">
      <c r="E261" s="65"/>
    </row>
    <row r="262" s="61" customFormat="1" ht="12.75">
      <c r="E262" s="65"/>
    </row>
    <row r="263" s="61" customFormat="1" ht="12.75">
      <c r="E263" s="65"/>
    </row>
    <row r="264" s="61" customFormat="1" ht="12.75">
      <c r="E264" s="65"/>
    </row>
    <row r="265" s="61" customFormat="1" ht="12.75">
      <c r="E265" s="65"/>
    </row>
    <row r="266" s="61" customFormat="1" ht="12.75">
      <c r="E266" s="65"/>
    </row>
    <row r="267" s="61" customFormat="1" ht="12.75">
      <c r="E267" s="65"/>
    </row>
    <row r="268" s="61" customFormat="1" ht="12.75">
      <c r="E268" s="65"/>
    </row>
    <row r="269" s="61" customFormat="1" ht="12.75">
      <c r="E269" s="65"/>
    </row>
    <row r="270" s="61" customFormat="1" ht="12.75">
      <c r="E270" s="65"/>
    </row>
    <row r="271" s="61" customFormat="1" ht="12.75">
      <c r="E271" s="65"/>
    </row>
    <row r="272" s="61" customFormat="1" ht="12.75">
      <c r="E272" s="65"/>
    </row>
    <row r="273" s="61" customFormat="1" ht="12.75">
      <c r="E273" s="65"/>
    </row>
    <row r="274" s="61" customFormat="1" ht="12.75">
      <c r="E274" s="65"/>
    </row>
    <row r="275" s="61" customFormat="1" ht="12.75">
      <c r="E275" s="65"/>
    </row>
    <row r="276" s="61" customFormat="1" ht="12.75">
      <c r="E276" s="65"/>
    </row>
    <row r="277" s="61" customFormat="1" ht="12.75">
      <c r="E277" s="65"/>
    </row>
    <row r="278" s="61" customFormat="1" ht="12.75">
      <c r="E278" s="65"/>
    </row>
    <row r="279" s="61" customFormat="1" ht="12.75">
      <c r="E279" s="65"/>
    </row>
    <row r="280" s="61" customFormat="1" ht="12.75">
      <c r="E280" s="65"/>
    </row>
    <row r="281" s="61" customFormat="1" ht="12.75">
      <c r="E281" s="65"/>
    </row>
    <row r="282" s="61" customFormat="1" ht="12.75">
      <c r="E282" s="65"/>
    </row>
    <row r="283" s="61" customFormat="1" ht="12.75">
      <c r="E283" s="65"/>
    </row>
    <row r="284" s="61" customFormat="1" ht="12.75">
      <c r="E284" s="65"/>
    </row>
    <row r="285" s="61" customFormat="1" ht="12.75">
      <c r="E285" s="65"/>
    </row>
    <row r="286" s="61" customFormat="1" ht="12.75">
      <c r="E286" s="65"/>
    </row>
    <row r="287" s="61" customFormat="1" ht="12.75">
      <c r="E287" s="65"/>
    </row>
    <row r="288" s="61" customFormat="1" ht="12.75">
      <c r="E288" s="65"/>
    </row>
    <row r="289" s="61" customFormat="1" ht="12.75">
      <c r="E289" s="65"/>
    </row>
    <row r="290" s="61" customFormat="1" ht="12.75">
      <c r="E290" s="65"/>
    </row>
    <row r="291" s="61" customFormat="1" ht="12.75">
      <c r="E291" s="65"/>
    </row>
    <row r="292" s="61" customFormat="1" ht="12.75">
      <c r="E292" s="65"/>
    </row>
    <row r="293" s="61" customFormat="1" ht="12.75">
      <c r="E293" s="65"/>
    </row>
    <row r="294" s="61" customFormat="1" ht="12.75">
      <c r="E294" s="65"/>
    </row>
    <row r="295" s="61" customFormat="1" ht="12.75">
      <c r="E295" s="65"/>
    </row>
    <row r="296" s="61" customFormat="1" ht="12.75">
      <c r="E296" s="65"/>
    </row>
    <row r="297" s="61" customFormat="1" ht="12.75">
      <c r="E297" s="65"/>
    </row>
    <row r="298" s="61" customFormat="1" ht="12.75">
      <c r="E298" s="65"/>
    </row>
    <row r="299" s="61" customFormat="1" ht="12.75">
      <c r="E299" s="65"/>
    </row>
    <row r="300" s="61" customFormat="1" ht="12.75">
      <c r="E300" s="65"/>
    </row>
    <row r="301" s="61" customFormat="1" ht="12.75">
      <c r="E301" s="65"/>
    </row>
    <row r="302" s="61" customFormat="1" ht="12.75">
      <c r="E302" s="65"/>
    </row>
    <row r="303" s="61" customFormat="1" ht="12.75">
      <c r="E303" s="65"/>
    </row>
    <row r="304" s="61" customFormat="1" ht="12.75">
      <c r="E304" s="65"/>
    </row>
    <row r="305" s="61" customFormat="1" ht="12.75">
      <c r="E305" s="65"/>
    </row>
    <row r="306" s="61" customFormat="1" ht="12.75">
      <c r="E306" s="65"/>
    </row>
    <row r="307" s="61" customFormat="1" ht="12.75">
      <c r="E307" s="65"/>
    </row>
    <row r="308" s="61" customFormat="1" ht="12.75">
      <c r="E308" s="65"/>
    </row>
    <row r="309" s="61" customFormat="1" ht="12.75">
      <c r="E309" s="65"/>
    </row>
    <row r="310" s="61" customFormat="1" ht="12.75">
      <c r="E310" s="65"/>
    </row>
    <row r="311" s="61" customFormat="1" ht="12.75">
      <c r="E311" s="65"/>
    </row>
    <row r="312" s="61" customFormat="1" ht="12.75">
      <c r="E312" s="65"/>
    </row>
    <row r="313" s="61" customFormat="1" ht="12.75">
      <c r="E313" s="65"/>
    </row>
    <row r="314" s="61" customFormat="1" ht="12.75">
      <c r="E314" s="65"/>
    </row>
    <row r="315" s="61" customFormat="1" ht="12.75">
      <c r="E315" s="65"/>
    </row>
    <row r="316" s="61" customFormat="1" ht="12.75">
      <c r="E316" s="65"/>
    </row>
    <row r="317" s="61" customFormat="1" ht="12.75">
      <c r="E317" s="65"/>
    </row>
    <row r="318" s="61" customFormat="1" ht="12.75">
      <c r="E318" s="65"/>
    </row>
    <row r="319" s="61" customFormat="1" ht="12.75">
      <c r="E319" s="65"/>
    </row>
    <row r="320" s="61" customFormat="1" ht="12.75">
      <c r="E320" s="65"/>
    </row>
    <row r="321" s="61" customFormat="1" ht="12.75">
      <c r="E321" s="65"/>
    </row>
    <row r="322" s="61" customFormat="1" ht="12.75">
      <c r="E322" s="65"/>
    </row>
    <row r="323" s="61" customFormat="1" ht="12.75">
      <c r="E323" s="65"/>
    </row>
    <row r="324" s="61" customFormat="1" ht="12.75">
      <c r="E324" s="65"/>
    </row>
    <row r="325" s="61" customFormat="1" ht="12.75">
      <c r="E325" s="65"/>
    </row>
    <row r="326" s="61" customFormat="1" ht="12.75">
      <c r="E326" s="65"/>
    </row>
    <row r="327" s="61" customFormat="1" ht="12.75">
      <c r="E327" s="65"/>
    </row>
    <row r="328" s="61" customFormat="1" ht="12.75">
      <c r="E328" s="65"/>
    </row>
    <row r="329" s="61" customFormat="1" ht="12.75">
      <c r="E329" s="65"/>
    </row>
    <row r="330" s="61" customFormat="1" ht="12.75">
      <c r="E330" s="65"/>
    </row>
    <row r="331" s="61" customFormat="1" ht="12.75">
      <c r="E331" s="65"/>
    </row>
    <row r="332" s="61" customFormat="1" ht="12.75">
      <c r="E332" s="65"/>
    </row>
    <row r="333" s="61" customFormat="1" ht="12.75">
      <c r="E333" s="65"/>
    </row>
    <row r="334" s="61" customFormat="1" ht="12.75">
      <c r="E334" s="65"/>
    </row>
    <row r="335" s="61" customFormat="1" ht="12.75">
      <c r="E335" s="65"/>
    </row>
    <row r="336" s="61" customFormat="1" ht="12.75">
      <c r="E336" s="65"/>
    </row>
    <row r="337" s="61" customFormat="1" ht="12.75">
      <c r="E337" s="65"/>
    </row>
    <row r="338" s="61" customFormat="1" ht="12.75">
      <c r="E338" s="65"/>
    </row>
    <row r="339" s="61" customFormat="1" ht="12.75">
      <c r="E339" s="65"/>
    </row>
    <row r="340" s="61" customFormat="1" ht="12.75">
      <c r="E340" s="65"/>
    </row>
    <row r="341" s="61" customFormat="1" ht="12.75">
      <c r="E341" s="65"/>
    </row>
    <row r="342" s="61" customFormat="1" ht="12.75">
      <c r="E342" s="65"/>
    </row>
    <row r="343" s="61" customFormat="1" ht="12.75">
      <c r="E343" s="65"/>
    </row>
    <row r="344" s="61" customFormat="1" ht="12.75">
      <c r="E344" s="65"/>
    </row>
    <row r="345" s="61" customFormat="1" ht="12.75">
      <c r="E345" s="65"/>
    </row>
    <row r="346" s="61" customFormat="1" ht="12.75">
      <c r="E346" s="65"/>
    </row>
    <row r="347" s="61" customFormat="1" ht="12.75">
      <c r="E347" s="65"/>
    </row>
    <row r="348" s="61" customFormat="1" ht="12.75">
      <c r="E348" s="65"/>
    </row>
    <row r="349" s="61" customFormat="1" ht="12.75">
      <c r="E349" s="65"/>
    </row>
    <row r="350" s="61" customFormat="1" ht="12.75">
      <c r="E350" s="65"/>
    </row>
    <row r="351" s="61" customFormat="1" ht="12.75">
      <c r="E351" s="65"/>
    </row>
    <row r="352" s="61" customFormat="1" ht="12.75">
      <c r="E352" s="65"/>
    </row>
    <row r="353" s="61" customFormat="1" ht="12.75">
      <c r="E353" s="65"/>
    </row>
    <row r="354" s="61" customFormat="1" ht="12.75">
      <c r="E354" s="65"/>
    </row>
    <row r="355" s="61" customFormat="1" ht="12.75">
      <c r="E355" s="65"/>
    </row>
    <row r="356" s="61" customFormat="1" ht="12.75">
      <c r="E356" s="65"/>
    </row>
    <row r="357" s="61" customFormat="1" ht="12.75">
      <c r="E357" s="65"/>
    </row>
    <row r="358" s="61" customFormat="1" ht="12.75">
      <c r="E358" s="65"/>
    </row>
    <row r="359" s="61" customFormat="1" ht="12.75">
      <c r="E359" s="65"/>
    </row>
    <row r="360" s="61" customFormat="1" ht="12.75">
      <c r="E360" s="65"/>
    </row>
    <row r="361" s="61" customFormat="1" ht="12.75">
      <c r="E361" s="65"/>
    </row>
    <row r="362" s="61" customFormat="1" ht="12.75">
      <c r="E362" s="65"/>
    </row>
    <row r="363" s="61" customFormat="1" ht="12.75">
      <c r="E363" s="65"/>
    </row>
    <row r="364" s="61" customFormat="1" ht="12.75">
      <c r="E364" s="65"/>
    </row>
    <row r="365" s="61" customFormat="1" ht="12.75">
      <c r="E365" s="65"/>
    </row>
    <row r="366" s="61" customFormat="1" ht="12.75">
      <c r="E366" s="65"/>
    </row>
    <row r="367" s="61" customFormat="1" ht="12.75">
      <c r="E367" s="65"/>
    </row>
    <row r="368" s="61" customFormat="1" ht="12.75">
      <c r="E368" s="65"/>
    </row>
    <row r="369" s="61" customFormat="1" ht="12.75">
      <c r="E369" s="65"/>
    </row>
    <row r="370" s="61" customFormat="1" ht="12.75">
      <c r="E370" s="65"/>
    </row>
    <row r="371" s="61" customFormat="1" ht="12.75">
      <c r="E371" s="65"/>
    </row>
    <row r="372" s="61" customFormat="1" ht="12.75">
      <c r="E372" s="65"/>
    </row>
    <row r="373" s="61" customFormat="1" ht="12.75">
      <c r="E373" s="65"/>
    </row>
    <row r="374" s="61" customFormat="1" ht="12.75">
      <c r="E374" s="65"/>
    </row>
    <row r="375" s="61" customFormat="1" ht="12.75">
      <c r="E375" s="65"/>
    </row>
    <row r="376" s="61" customFormat="1" ht="12.75">
      <c r="E376" s="65"/>
    </row>
    <row r="377" s="61" customFormat="1" ht="12.75">
      <c r="E377" s="65"/>
    </row>
    <row r="378" s="61" customFormat="1" ht="12.75">
      <c r="E378" s="65"/>
    </row>
    <row r="379" s="61" customFormat="1" ht="12.75">
      <c r="E379" s="65"/>
    </row>
    <row r="380" s="61" customFormat="1" ht="12.75">
      <c r="E380" s="65"/>
    </row>
    <row r="381" s="61" customFormat="1" ht="12.75">
      <c r="E381" s="65"/>
    </row>
    <row r="382" s="61" customFormat="1" ht="12.75">
      <c r="E382" s="65"/>
    </row>
    <row r="383" s="61" customFormat="1" ht="12.75">
      <c r="E383" s="65"/>
    </row>
    <row r="384" s="61" customFormat="1" ht="12.75">
      <c r="E384" s="65"/>
    </row>
    <row r="385" s="61" customFormat="1" ht="12.75">
      <c r="E385" s="65"/>
    </row>
    <row r="386" s="61" customFormat="1" ht="12.75">
      <c r="E386" s="65"/>
    </row>
    <row r="387" s="61" customFormat="1" ht="12.75">
      <c r="E387" s="65"/>
    </row>
    <row r="388" s="61" customFormat="1" ht="12.75">
      <c r="E388" s="65"/>
    </row>
    <row r="389" s="61" customFormat="1" ht="12.75">
      <c r="E389" s="65"/>
    </row>
    <row r="390" s="61" customFormat="1" ht="12.75">
      <c r="E390" s="65"/>
    </row>
    <row r="391" s="61" customFormat="1" ht="12.75">
      <c r="E391" s="65"/>
    </row>
    <row r="392" s="61" customFormat="1" ht="12.75">
      <c r="E392" s="65"/>
    </row>
    <row r="393" s="61" customFormat="1" ht="12.75">
      <c r="E393" s="65"/>
    </row>
    <row r="394" s="61" customFormat="1" ht="12.75">
      <c r="E394" s="65"/>
    </row>
    <row r="395" s="61" customFormat="1" ht="12.75">
      <c r="E395" s="65"/>
    </row>
    <row r="396" s="61" customFormat="1" ht="12.75">
      <c r="E396" s="65"/>
    </row>
    <row r="397" s="61" customFormat="1" ht="12.75">
      <c r="E397" s="65"/>
    </row>
    <row r="398" s="61" customFormat="1" ht="12.75">
      <c r="E398" s="65"/>
    </row>
    <row r="399" s="61" customFormat="1" ht="12.75">
      <c r="E399" s="65"/>
    </row>
    <row r="400" s="61" customFormat="1" ht="12.75">
      <c r="E400" s="65"/>
    </row>
    <row r="401" s="61" customFormat="1" ht="12.75">
      <c r="E401" s="65"/>
    </row>
    <row r="402" s="61" customFormat="1" ht="12.75">
      <c r="E402" s="65"/>
    </row>
    <row r="403" s="61" customFormat="1" ht="12.75">
      <c r="E403" s="65"/>
    </row>
    <row r="404" s="61" customFormat="1" ht="12.75">
      <c r="E404" s="65"/>
    </row>
    <row r="405" s="61" customFormat="1" ht="12.75">
      <c r="E405" s="65"/>
    </row>
    <row r="406" s="61" customFormat="1" ht="12.75">
      <c r="E406" s="65"/>
    </row>
    <row r="407" s="61" customFormat="1" ht="12.75">
      <c r="E407" s="65"/>
    </row>
    <row r="408" s="61" customFormat="1" ht="12.75">
      <c r="E408" s="65"/>
    </row>
    <row r="409" s="61" customFormat="1" ht="12.75">
      <c r="E409" s="65"/>
    </row>
    <row r="410" s="61" customFormat="1" ht="12.75">
      <c r="E410" s="65"/>
    </row>
    <row r="411" s="61" customFormat="1" ht="12.75">
      <c r="E411" s="65"/>
    </row>
    <row r="412" s="61" customFormat="1" ht="12.75">
      <c r="E412" s="65"/>
    </row>
    <row r="413" s="61" customFormat="1" ht="12.75">
      <c r="E413" s="65"/>
    </row>
    <row r="414" s="61" customFormat="1" ht="12.75">
      <c r="E414" s="65"/>
    </row>
    <row r="415" s="61" customFormat="1" ht="12.75">
      <c r="E415" s="65"/>
    </row>
    <row r="416" s="61" customFormat="1" ht="12.75">
      <c r="E416" s="65"/>
    </row>
    <row r="417" s="61" customFormat="1" ht="12.75">
      <c r="E417" s="65"/>
    </row>
    <row r="418" s="61" customFormat="1" ht="12.75">
      <c r="E418" s="65"/>
    </row>
    <row r="419" s="61" customFormat="1" ht="12.75">
      <c r="E419" s="65"/>
    </row>
    <row r="420" s="61" customFormat="1" ht="12.75">
      <c r="E420" s="65"/>
    </row>
    <row r="421" s="61" customFormat="1" ht="12.75">
      <c r="E421" s="65"/>
    </row>
    <row r="422" s="61" customFormat="1" ht="12.75">
      <c r="E422" s="65"/>
    </row>
    <row r="423" s="61" customFormat="1" ht="12.75">
      <c r="E423" s="65"/>
    </row>
    <row r="424" s="61" customFormat="1" ht="12.75">
      <c r="E424" s="65"/>
    </row>
    <row r="425" s="61" customFormat="1" ht="12.75">
      <c r="E425" s="65"/>
    </row>
    <row r="426" s="61" customFormat="1" ht="12.75">
      <c r="E426" s="65"/>
    </row>
    <row r="427" s="61" customFormat="1" ht="12.75">
      <c r="E427" s="65"/>
    </row>
    <row r="428" s="61" customFormat="1" ht="12.75">
      <c r="E428" s="65"/>
    </row>
    <row r="429" s="61" customFormat="1" ht="12.75">
      <c r="E429" s="65"/>
    </row>
    <row r="430" s="61" customFormat="1" ht="12.75">
      <c r="E430" s="65"/>
    </row>
    <row r="431" s="61" customFormat="1" ht="12.75">
      <c r="E431" s="65"/>
    </row>
    <row r="432" s="61" customFormat="1" ht="12.75">
      <c r="E432" s="65"/>
    </row>
    <row r="433" s="61" customFormat="1" ht="12.75">
      <c r="E433" s="65"/>
    </row>
    <row r="434" s="61" customFormat="1" ht="12.75">
      <c r="E434" s="65"/>
    </row>
    <row r="435" s="61" customFormat="1" ht="12.75">
      <c r="E435" s="65"/>
    </row>
    <row r="436" s="61" customFormat="1" ht="12.75">
      <c r="E436" s="65"/>
    </row>
    <row r="437" s="61" customFormat="1" ht="12.75">
      <c r="E437" s="65"/>
    </row>
    <row r="438" s="61" customFormat="1" ht="12.75">
      <c r="E438" s="65"/>
    </row>
    <row r="439" s="61" customFormat="1" ht="12.75">
      <c r="E439" s="65"/>
    </row>
    <row r="440" s="61" customFormat="1" ht="12.75">
      <c r="E440" s="65"/>
    </row>
    <row r="441" s="61" customFormat="1" ht="12.75">
      <c r="E441" s="65"/>
    </row>
    <row r="442" s="61" customFormat="1" ht="12.75">
      <c r="E442" s="65"/>
    </row>
    <row r="443" s="61" customFormat="1" ht="12.75">
      <c r="E443" s="65"/>
    </row>
    <row r="444" s="61" customFormat="1" ht="12.75">
      <c r="E444" s="65"/>
    </row>
    <row r="445" s="61" customFormat="1" ht="12.75">
      <c r="E445" s="65"/>
    </row>
    <row r="446" s="61" customFormat="1" ht="12.75">
      <c r="E446" s="65"/>
    </row>
    <row r="447" s="61" customFormat="1" ht="12.75">
      <c r="E447" s="65"/>
    </row>
    <row r="448" s="61" customFormat="1" ht="12.75">
      <c r="E448" s="65"/>
    </row>
    <row r="449" s="61" customFormat="1" ht="12.75">
      <c r="E449" s="65"/>
    </row>
    <row r="450" s="61" customFormat="1" ht="12.75">
      <c r="E450" s="65"/>
    </row>
    <row r="451" s="61" customFormat="1" ht="12.75">
      <c r="E451" s="65"/>
    </row>
    <row r="452" s="61" customFormat="1" ht="12.75">
      <c r="E452" s="65"/>
    </row>
    <row r="453" s="61" customFormat="1" ht="12.75">
      <c r="E453" s="65"/>
    </row>
    <row r="454" s="61" customFormat="1" ht="12.75">
      <c r="E454" s="65"/>
    </row>
    <row r="455" s="61" customFormat="1" ht="12.75">
      <c r="E455" s="65"/>
    </row>
    <row r="456" s="61" customFormat="1" ht="12.75">
      <c r="E456" s="65"/>
    </row>
    <row r="457" s="61" customFormat="1" ht="12.75">
      <c r="E457" s="65"/>
    </row>
    <row r="458" s="61" customFormat="1" ht="12.75">
      <c r="E458" s="65"/>
    </row>
    <row r="459" s="61" customFormat="1" ht="12.75">
      <c r="E459" s="65"/>
    </row>
    <row r="460" s="61" customFormat="1" ht="12.75">
      <c r="E460" s="65"/>
    </row>
    <row r="461" s="61" customFormat="1" ht="12.75">
      <c r="E461" s="65"/>
    </row>
    <row r="462" s="61" customFormat="1" ht="12.75">
      <c r="E462" s="65"/>
    </row>
    <row r="463" s="61" customFormat="1" ht="12.75">
      <c r="E463" s="65"/>
    </row>
    <row r="464" s="61" customFormat="1" ht="12.75">
      <c r="E464" s="65"/>
    </row>
    <row r="465" s="61" customFormat="1" ht="12.75">
      <c r="E465" s="65"/>
    </row>
    <row r="466" s="61" customFormat="1" ht="12.75">
      <c r="E466" s="65"/>
    </row>
    <row r="467" s="61" customFormat="1" ht="12.75">
      <c r="E467" s="65"/>
    </row>
    <row r="468" s="61" customFormat="1" ht="12.75">
      <c r="E468" s="65"/>
    </row>
    <row r="469" s="61" customFormat="1" ht="12.75">
      <c r="E469" s="65"/>
    </row>
    <row r="470" s="61" customFormat="1" ht="12.75">
      <c r="E470" s="65"/>
    </row>
    <row r="471" s="61" customFormat="1" ht="12.75">
      <c r="E471" s="65"/>
    </row>
    <row r="472" s="61" customFormat="1" ht="12.75">
      <c r="E472" s="65"/>
    </row>
    <row r="473" s="61" customFormat="1" ht="12.75">
      <c r="E473" s="65"/>
    </row>
    <row r="474" s="61" customFormat="1" ht="12.75">
      <c r="E474" s="65"/>
    </row>
    <row r="475" s="61" customFormat="1" ht="12.75">
      <c r="E475" s="65"/>
    </row>
    <row r="476" s="61" customFormat="1" ht="12.75">
      <c r="E476" s="65"/>
    </row>
    <row r="477" s="61" customFormat="1" ht="12.75">
      <c r="E477" s="65"/>
    </row>
    <row r="478" s="61" customFormat="1" ht="12.75">
      <c r="E478" s="65"/>
    </row>
    <row r="479" s="61" customFormat="1" ht="12.75">
      <c r="E479" s="65"/>
    </row>
    <row r="480" s="61" customFormat="1" ht="12.75">
      <c r="E480" s="65"/>
    </row>
    <row r="481" s="61" customFormat="1" ht="12.75">
      <c r="E481" s="65"/>
    </row>
    <row r="482" s="61" customFormat="1" ht="12.75">
      <c r="E482" s="65"/>
    </row>
    <row r="483" s="61" customFormat="1" ht="12.75">
      <c r="E483" s="65"/>
    </row>
    <row r="484" s="61" customFormat="1" ht="12.75">
      <c r="E484" s="65"/>
    </row>
    <row r="485" s="61" customFormat="1" ht="12.75">
      <c r="E485" s="65"/>
    </row>
    <row r="486" s="61" customFormat="1" ht="12.75">
      <c r="E486" s="65"/>
    </row>
    <row r="487" s="61" customFormat="1" ht="12.75">
      <c r="E487" s="65"/>
    </row>
    <row r="488" s="61" customFormat="1" ht="12.75">
      <c r="E488" s="65"/>
    </row>
    <row r="489" s="61" customFormat="1" ht="12.75">
      <c r="E489" s="65"/>
    </row>
    <row r="490" s="61" customFormat="1" ht="12.75">
      <c r="E490" s="65"/>
    </row>
    <row r="491" s="61" customFormat="1" ht="12.75">
      <c r="E491" s="65"/>
    </row>
    <row r="492" s="61" customFormat="1" ht="12.75">
      <c r="E492" s="65"/>
    </row>
    <row r="493" s="61" customFormat="1" ht="12.75">
      <c r="E493" s="65"/>
    </row>
    <row r="494" s="61" customFormat="1" ht="12.75">
      <c r="E494" s="65"/>
    </row>
    <row r="495" s="61" customFormat="1" ht="12.75">
      <c r="E495" s="65"/>
    </row>
    <row r="496" s="61" customFormat="1" ht="12.75">
      <c r="E496" s="65"/>
    </row>
    <row r="497" s="61" customFormat="1" ht="12.75">
      <c r="E497" s="65"/>
    </row>
    <row r="498" s="61" customFormat="1" ht="12.75">
      <c r="E498" s="65"/>
    </row>
    <row r="499" s="61" customFormat="1" ht="12.75">
      <c r="E499" s="65"/>
    </row>
    <row r="500" s="61" customFormat="1" ht="12.75">
      <c r="E500" s="65"/>
    </row>
    <row r="501" s="61" customFormat="1" ht="12.75">
      <c r="E501" s="65"/>
    </row>
    <row r="502" s="61" customFormat="1" ht="12.75">
      <c r="E502" s="65"/>
    </row>
    <row r="503" s="61" customFormat="1" ht="12.75">
      <c r="E503" s="65"/>
    </row>
    <row r="504" s="61" customFormat="1" ht="12.75">
      <c r="E504" s="65"/>
    </row>
    <row r="505" s="61" customFormat="1" ht="12.75">
      <c r="E505" s="65"/>
    </row>
    <row r="506" s="61" customFormat="1" ht="12.75">
      <c r="E506" s="65"/>
    </row>
    <row r="507" s="61" customFormat="1" ht="12.75">
      <c r="E507" s="65"/>
    </row>
    <row r="508" s="61" customFormat="1" ht="12.75">
      <c r="E508" s="65"/>
    </row>
    <row r="509" s="61" customFormat="1" ht="12.75">
      <c r="E509" s="65"/>
    </row>
    <row r="510" s="61" customFormat="1" ht="12.75">
      <c r="E510" s="65"/>
    </row>
    <row r="511" s="61" customFormat="1" ht="12.75">
      <c r="E511" s="65"/>
    </row>
    <row r="512" s="61" customFormat="1" ht="12.75">
      <c r="E512" s="65"/>
    </row>
    <row r="513" s="61" customFormat="1" ht="12.75">
      <c r="E513" s="65"/>
    </row>
    <row r="514" s="61" customFormat="1" ht="12.75">
      <c r="E514" s="65"/>
    </row>
    <row r="515" s="61" customFormat="1" ht="12.75">
      <c r="E515" s="65"/>
    </row>
    <row r="516" s="61" customFormat="1" ht="12.75">
      <c r="E516" s="65"/>
    </row>
    <row r="517" s="61" customFormat="1" ht="12.75">
      <c r="E517" s="65"/>
    </row>
    <row r="518" s="61" customFormat="1" ht="12.75">
      <c r="E518" s="65"/>
    </row>
    <row r="519" s="61" customFormat="1" ht="12.75">
      <c r="E519" s="65"/>
    </row>
    <row r="520" s="61" customFormat="1" ht="12.75">
      <c r="E520" s="65"/>
    </row>
    <row r="521" s="61" customFormat="1" ht="12.75">
      <c r="E521" s="65"/>
    </row>
    <row r="522" s="61" customFormat="1" ht="12.75">
      <c r="E522" s="65"/>
    </row>
    <row r="523" s="61" customFormat="1" ht="12.75">
      <c r="E523" s="65"/>
    </row>
    <row r="524" s="61" customFormat="1" ht="12.75">
      <c r="E524" s="65"/>
    </row>
    <row r="525" s="61" customFormat="1" ht="12.75">
      <c r="E525" s="65"/>
    </row>
    <row r="526" s="61" customFormat="1" ht="12.75">
      <c r="E526" s="65"/>
    </row>
    <row r="527" s="61" customFormat="1" ht="12.75">
      <c r="E527" s="65"/>
    </row>
    <row r="528" s="61" customFormat="1" ht="12.75">
      <c r="E528" s="65"/>
    </row>
    <row r="529" s="61" customFormat="1" ht="12.75">
      <c r="E529" s="65"/>
    </row>
    <row r="530" s="61" customFormat="1" ht="12.75">
      <c r="E530" s="65"/>
    </row>
    <row r="531" s="61" customFormat="1" ht="12.75">
      <c r="E531" s="65"/>
    </row>
    <row r="532" s="61" customFormat="1" ht="12.75">
      <c r="E532" s="65"/>
    </row>
    <row r="533" s="61" customFormat="1" ht="12.75">
      <c r="E533" s="65"/>
    </row>
    <row r="534" s="61" customFormat="1" ht="12.75">
      <c r="E534" s="65"/>
    </row>
    <row r="535" s="61" customFormat="1" ht="12.75">
      <c r="E535" s="65"/>
    </row>
    <row r="536" s="61" customFormat="1" ht="12.75">
      <c r="E536" s="65"/>
    </row>
    <row r="537" s="61" customFormat="1" ht="12.75">
      <c r="E537" s="65"/>
    </row>
    <row r="538" s="61" customFormat="1" ht="12.75">
      <c r="E538" s="65"/>
    </row>
    <row r="539" s="61" customFormat="1" ht="12.75">
      <c r="E539" s="65"/>
    </row>
    <row r="540" s="61" customFormat="1" ht="12.75">
      <c r="E540" s="65"/>
    </row>
    <row r="541" s="61" customFormat="1" ht="12.75">
      <c r="E541" s="65"/>
    </row>
    <row r="542" s="61" customFormat="1" ht="12.75">
      <c r="E542" s="65"/>
    </row>
    <row r="543" s="61" customFormat="1" ht="12.75">
      <c r="E543" s="65"/>
    </row>
    <row r="544" s="61" customFormat="1" ht="12.75">
      <c r="E544" s="65"/>
    </row>
    <row r="545" s="61" customFormat="1" ht="12.75">
      <c r="E545" s="65"/>
    </row>
    <row r="546" s="61" customFormat="1" ht="12.75">
      <c r="E546" s="65"/>
    </row>
    <row r="547" s="61" customFormat="1" ht="12.75">
      <c r="E547" s="65"/>
    </row>
    <row r="548" s="61" customFormat="1" ht="12.75">
      <c r="E548" s="65"/>
    </row>
    <row r="549" s="61" customFormat="1" ht="12.75">
      <c r="E549" s="65"/>
    </row>
    <row r="550" s="61" customFormat="1" ht="12.75">
      <c r="E550" s="65"/>
    </row>
    <row r="551" s="61" customFormat="1" ht="12.75">
      <c r="E551" s="65"/>
    </row>
    <row r="552" s="61" customFormat="1" ht="12.75">
      <c r="E552" s="65"/>
    </row>
    <row r="553" s="61" customFormat="1" ht="12.75">
      <c r="E553" s="65"/>
    </row>
    <row r="554" s="61" customFormat="1" ht="12.75">
      <c r="E554" s="65"/>
    </row>
    <row r="555" s="61" customFormat="1" ht="12.75">
      <c r="E555" s="65"/>
    </row>
    <row r="556" s="61" customFormat="1" ht="12.75">
      <c r="E556" s="65"/>
    </row>
    <row r="557" s="61" customFormat="1" ht="12.75">
      <c r="E557" s="65"/>
    </row>
    <row r="558" s="61" customFormat="1" ht="12.75">
      <c r="E558" s="65"/>
    </row>
    <row r="559" s="61" customFormat="1" ht="12.75">
      <c r="E559" s="65"/>
    </row>
    <row r="560" s="61" customFormat="1" ht="12.75">
      <c r="E560" s="65"/>
    </row>
    <row r="561" s="61" customFormat="1" ht="12.75">
      <c r="E561" s="65"/>
    </row>
    <row r="562" s="61" customFormat="1" ht="12.75">
      <c r="E562" s="65"/>
    </row>
    <row r="563" s="61" customFormat="1" ht="12.75">
      <c r="E563" s="65"/>
    </row>
    <row r="564" s="61" customFormat="1" ht="12.75">
      <c r="E564" s="65"/>
    </row>
    <row r="565" s="61" customFormat="1" ht="12.75">
      <c r="E565" s="65"/>
    </row>
    <row r="566" s="61" customFormat="1" ht="12.75">
      <c r="E566" s="65"/>
    </row>
    <row r="567" s="61" customFormat="1" ht="12.75">
      <c r="E567" s="65"/>
    </row>
    <row r="568" s="61" customFormat="1" ht="12.75">
      <c r="E568" s="65"/>
    </row>
    <row r="569" s="61" customFormat="1" ht="12.75">
      <c r="E569" s="65"/>
    </row>
    <row r="570" s="61" customFormat="1" ht="12.75">
      <c r="E570" s="65"/>
    </row>
    <row r="571" s="61" customFormat="1" ht="12.75">
      <c r="E571" s="65"/>
    </row>
    <row r="572" s="61" customFormat="1" ht="12.75">
      <c r="E572" s="65"/>
    </row>
    <row r="573" s="61" customFormat="1" ht="12.75">
      <c r="E573" s="65"/>
    </row>
    <row r="574" s="61" customFormat="1" ht="12.75">
      <c r="E574" s="65"/>
    </row>
    <row r="575" s="61" customFormat="1" ht="12.75">
      <c r="E575" s="65"/>
    </row>
    <row r="576" s="61" customFormat="1" ht="12.75">
      <c r="E576" s="65"/>
    </row>
    <row r="577" s="61" customFormat="1" ht="12.75">
      <c r="E577" s="65"/>
    </row>
    <row r="578" s="61" customFormat="1" ht="12.75">
      <c r="E578" s="65"/>
    </row>
    <row r="579" s="61" customFormat="1" ht="12.75">
      <c r="E579" s="65"/>
    </row>
    <row r="580" s="61" customFormat="1" ht="12.75">
      <c r="E580" s="65"/>
    </row>
    <row r="581" s="61" customFormat="1" ht="12.75">
      <c r="E581" s="65"/>
    </row>
    <row r="582" s="61" customFormat="1" ht="12.75">
      <c r="E582" s="65"/>
    </row>
    <row r="583" s="61" customFormat="1" ht="12.75">
      <c r="E583" s="65"/>
    </row>
    <row r="584" s="61" customFormat="1" ht="12.75">
      <c r="E584" s="65"/>
    </row>
    <row r="585" s="61" customFormat="1" ht="12.75">
      <c r="E585" s="65"/>
    </row>
    <row r="586" s="61" customFormat="1" ht="12.75">
      <c r="E586" s="65"/>
    </row>
    <row r="587" s="61" customFormat="1" ht="12.75">
      <c r="E587" s="65"/>
    </row>
    <row r="588" s="61" customFormat="1" ht="12.75">
      <c r="E588" s="65"/>
    </row>
    <row r="589" s="61" customFormat="1" ht="12.75">
      <c r="E589" s="65"/>
    </row>
    <row r="590" s="61" customFormat="1" ht="12.75">
      <c r="E590" s="65"/>
    </row>
    <row r="591" s="61" customFormat="1" ht="12.75">
      <c r="E591" s="65"/>
    </row>
    <row r="592" s="61" customFormat="1" ht="12.75">
      <c r="E592" s="65"/>
    </row>
    <row r="593" s="61" customFormat="1" ht="12.75">
      <c r="E593" s="65"/>
    </row>
    <row r="594" s="61" customFormat="1" ht="12.75">
      <c r="E594" s="65"/>
    </row>
    <row r="595" s="61" customFormat="1" ht="12.75">
      <c r="E595" s="65"/>
    </row>
    <row r="596" s="61" customFormat="1" ht="12.75">
      <c r="E596" s="65"/>
    </row>
    <row r="597" s="61" customFormat="1" ht="12.75">
      <c r="E597" s="65"/>
    </row>
    <row r="598" s="61" customFormat="1" ht="12.75">
      <c r="E598" s="65"/>
    </row>
    <row r="599" s="61" customFormat="1" ht="12.75">
      <c r="E599" s="65"/>
    </row>
    <row r="600" s="61" customFormat="1" ht="12.75">
      <c r="E600" s="65"/>
    </row>
    <row r="601" s="61" customFormat="1" ht="12.75">
      <c r="E601" s="65"/>
    </row>
    <row r="602" s="61" customFormat="1" ht="12.75">
      <c r="E602" s="65"/>
    </row>
    <row r="603" s="61" customFormat="1" ht="12.75">
      <c r="E603" s="65"/>
    </row>
    <row r="604" s="61" customFormat="1" ht="12.75">
      <c r="E604" s="65"/>
    </row>
    <row r="605" s="61" customFormat="1" ht="12.75">
      <c r="E605" s="65"/>
    </row>
    <row r="606" s="61" customFormat="1" ht="12.75">
      <c r="E606" s="65"/>
    </row>
    <row r="607" s="61" customFormat="1" ht="12.75">
      <c r="E607" s="65"/>
    </row>
    <row r="608" s="61" customFormat="1" ht="12.75">
      <c r="E608" s="65"/>
    </row>
    <row r="609" s="61" customFormat="1" ht="12.75">
      <c r="E609" s="65"/>
    </row>
    <row r="610" s="61" customFormat="1" ht="12.75">
      <c r="E610" s="65"/>
    </row>
    <row r="611" s="61" customFormat="1" ht="12.75">
      <c r="E611" s="65"/>
    </row>
    <row r="612" s="61" customFormat="1" ht="12.75">
      <c r="E612" s="65"/>
    </row>
    <row r="613" s="61" customFormat="1" ht="12.75">
      <c r="E613" s="65"/>
    </row>
    <row r="614" s="61" customFormat="1" ht="12.75">
      <c r="E614" s="65"/>
    </row>
    <row r="615" s="61" customFormat="1" ht="12.75">
      <c r="E615" s="65"/>
    </row>
    <row r="616" s="61" customFormat="1" ht="12.75">
      <c r="E616" s="65"/>
    </row>
    <row r="617" s="61" customFormat="1" ht="12.75">
      <c r="E617" s="65"/>
    </row>
    <row r="618" s="61" customFormat="1" ht="12.75">
      <c r="E618" s="65"/>
    </row>
    <row r="619" s="61" customFormat="1" ht="12.75">
      <c r="E619" s="65"/>
    </row>
    <row r="620" s="61" customFormat="1" ht="12.75">
      <c r="E620" s="65"/>
    </row>
    <row r="621" s="61" customFormat="1" ht="12.75">
      <c r="E621" s="65"/>
    </row>
    <row r="622" s="61" customFormat="1" ht="12.75">
      <c r="E622" s="65"/>
    </row>
    <row r="623" s="61" customFormat="1" ht="12.75">
      <c r="E623" s="65"/>
    </row>
    <row r="624" s="61" customFormat="1" ht="12.75">
      <c r="E624" s="65"/>
    </row>
    <row r="625" s="61" customFormat="1" ht="12.75">
      <c r="E625" s="65"/>
    </row>
    <row r="626" s="61" customFormat="1" ht="12.75">
      <c r="E626" s="65"/>
    </row>
    <row r="627" s="61" customFormat="1" ht="12.75">
      <c r="E627" s="65"/>
    </row>
    <row r="628" s="61" customFormat="1" ht="12.75">
      <c r="E628" s="65"/>
    </row>
    <row r="629" s="61" customFormat="1" ht="12.75">
      <c r="E629" s="65"/>
    </row>
    <row r="630" s="61" customFormat="1" ht="12.75">
      <c r="E630" s="65"/>
    </row>
    <row r="631" s="61" customFormat="1" ht="12.75">
      <c r="E631" s="65"/>
    </row>
    <row r="632" s="61" customFormat="1" ht="12.75">
      <c r="E632" s="65"/>
    </row>
    <row r="633" s="61" customFormat="1" ht="12.75">
      <c r="E633" s="65"/>
    </row>
    <row r="634" s="61" customFormat="1" ht="12.75">
      <c r="E634" s="65"/>
    </row>
    <row r="635" s="61" customFormat="1" ht="12.75">
      <c r="E635" s="65"/>
    </row>
    <row r="636" s="61" customFormat="1" ht="12.75">
      <c r="E636" s="65"/>
    </row>
    <row r="637" s="61" customFormat="1" ht="12.75">
      <c r="E637" s="65"/>
    </row>
    <row r="638" s="61" customFormat="1" ht="12.75">
      <c r="E638" s="65"/>
    </row>
    <row r="639" s="61" customFormat="1" ht="12.75">
      <c r="E639" s="65"/>
    </row>
    <row r="640" s="61" customFormat="1" ht="12.75">
      <c r="E640" s="65"/>
    </row>
    <row r="641" s="61" customFormat="1" ht="12.75">
      <c r="E641" s="65"/>
    </row>
    <row r="642" s="61" customFormat="1" ht="12.75">
      <c r="E642" s="65"/>
    </row>
    <row r="643" s="61" customFormat="1" ht="12.75">
      <c r="E643" s="65"/>
    </row>
    <row r="644" s="61" customFormat="1" ht="12.75">
      <c r="E644" s="65"/>
    </row>
    <row r="645" s="61" customFormat="1" ht="12.75">
      <c r="E645" s="65"/>
    </row>
    <row r="646" s="61" customFormat="1" ht="12.75">
      <c r="E646" s="65"/>
    </row>
    <row r="647" s="61" customFormat="1" ht="12.75">
      <c r="E647" s="65"/>
    </row>
    <row r="648" s="61" customFormat="1" ht="12.75">
      <c r="E648" s="65"/>
    </row>
    <row r="649" s="61" customFormat="1" ht="12.75">
      <c r="E649" s="65"/>
    </row>
    <row r="650" s="61" customFormat="1" ht="12.75">
      <c r="E650" s="65"/>
    </row>
    <row r="651" s="61" customFormat="1" ht="12.75">
      <c r="E651" s="65"/>
    </row>
    <row r="652" s="61" customFormat="1" ht="12.75">
      <c r="E652" s="65"/>
    </row>
    <row r="653" s="61" customFormat="1" ht="12.75">
      <c r="E653" s="65"/>
    </row>
    <row r="654" s="61" customFormat="1" ht="12.75">
      <c r="E654" s="65"/>
    </row>
    <row r="655" s="61" customFormat="1" ht="12.75">
      <c r="E655" s="65"/>
    </row>
    <row r="656" s="61" customFormat="1" ht="12.75">
      <c r="E656" s="65"/>
    </row>
    <row r="657" s="61" customFormat="1" ht="12.75">
      <c r="E657" s="65"/>
    </row>
    <row r="658" s="61" customFormat="1" ht="12.75">
      <c r="E658" s="65"/>
    </row>
    <row r="659" s="61" customFormat="1" ht="12.75">
      <c r="E659" s="65"/>
    </row>
    <row r="660" s="61" customFormat="1" ht="12.75">
      <c r="E660" s="65"/>
    </row>
    <row r="661" s="61" customFormat="1" ht="12.75">
      <c r="E661" s="65"/>
    </row>
    <row r="662" s="61" customFormat="1" ht="12.75">
      <c r="E662" s="65"/>
    </row>
    <row r="663" s="61" customFormat="1" ht="12.75">
      <c r="E663" s="65"/>
    </row>
    <row r="664" s="61" customFormat="1" ht="12.75">
      <c r="E664" s="65"/>
    </row>
    <row r="665" s="61" customFormat="1" ht="12.75">
      <c r="E665" s="65"/>
    </row>
    <row r="666" s="61" customFormat="1" ht="12.75">
      <c r="E666" s="65"/>
    </row>
    <row r="667" s="61" customFormat="1" ht="12.75">
      <c r="E667" s="65"/>
    </row>
    <row r="668" s="61" customFormat="1" ht="12.75">
      <c r="E668" s="65"/>
    </row>
    <row r="669" s="61" customFormat="1" ht="12.75">
      <c r="E669" s="65"/>
    </row>
    <row r="670" s="61" customFormat="1" ht="12.75">
      <c r="E670" s="65"/>
    </row>
    <row r="671" s="61" customFormat="1" ht="12.75">
      <c r="E671" s="65"/>
    </row>
    <row r="672" s="61" customFormat="1" ht="12.75">
      <c r="E672" s="65"/>
    </row>
    <row r="673" s="61" customFormat="1" ht="12.75">
      <c r="E673" s="65"/>
    </row>
    <row r="674" s="61" customFormat="1" ht="12.75">
      <c r="E674" s="65"/>
    </row>
    <row r="675" s="61" customFormat="1" ht="12.75">
      <c r="E675" s="65"/>
    </row>
    <row r="676" s="61" customFormat="1" ht="12.75">
      <c r="E676" s="65"/>
    </row>
    <row r="677" s="61" customFormat="1" ht="12.75">
      <c r="E677" s="65"/>
    </row>
    <row r="678" s="61" customFormat="1" ht="12.75">
      <c r="E678" s="65"/>
    </row>
    <row r="679" s="61" customFormat="1" ht="12.75">
      <c r="E679" s="65"/>
    </row>
    <row r="680" s="61" customFormat="1" ht="12.75">
      <c r="E680" s="65"/>
    </row>
    <row r="681" s="61" customFormat="1" ht="12.75">
      <c r="E681" s="65"/>
    </row>
    <row r="682" s="61" customFormat="1" ht="12.75">
      <c r="E682" s="65"/>
    </row>
    <row r="683" s="61" customFormat="1" ht="12.75">
      <c r="E683" s="65"/>
    </row>
    <row r="684" s="61" customFormat="1" ht="12.75">
      <c r="E684" s="65"/>
    </row>
    <row r="685" s="61" customFormat="1" ht="12.75">
      <c r="E685" s="65"/>
    </row>
    <row r="686" s="61" customFormat="1" ht="12.75">
      <c r="E686" s="65"/>
    </row>
    <row r="687" s="61" customFormat="1" ht="12.75">
      <c r="E687" s="65"/>
    </row>
    <row r="688" s="61" customFormat="1" ht="12.75">
      <c r="E688" s="65"/>
    </row>
    <row r="689" s="61" customFormat="1" ht="12.75">
      <c r="E689" s="65"/>
    </row>
    <row r="690" s="61" customFormat="1" ht="12.75">
      <c r="E690" s="65"/>
    </row>
    <row r="691" s="61" customFormat="1" ht="12.75">
      <c r="E691" s="65"/>
    </row>
    <row r="692" s="61" customFormat="1" ht="12.75">
      <c r="E692" s="65"/>
    </row>
    <row r="693" s="61" customFormat="1" ht="12.75">
      <c r="E693" s="65"/>
    </row>
    <row r="694" s="61" customFormat="1" ht="12.75">
      <c r="E694" s="65"/>
    </row>
    <row r="695" s="61" customFormat="1" ht="12.75">
      <c r="E695" s="65"/>
    </row>
    <row r="696" s="61" customFormat="1" ht="12.75">
      <c r="E696" s="65"/>
    </row>
    <row r="697" s="61" customFormat="1" ht="12.75">
      <c r="E697" s="65"/>
    </row>
    <row r="698" s="61" customFormat="1" ht="12.75">
      <c r="E698" s="65"/>
    </row>
    <row r="699" s="61" customFormat="1" ht="12.75">
      <c r="E699" s="65"/>
    </row>
    <row r="700" s="61" customFormat="1" ht="12.75">
      <c r="E700" s="65"/>
    </row>
    <row r="701" s="61" customFormat="1" ht="12.75">
      <c r="E701" s="65"/>
    </row>
    <row r="702" s="61" customFormat="1" ht="12.75">
      <c r="E702" s="65"/>
    </row>
    <row r="703" s="61" customFormat="1" ht="12.75">
      <c r="E703" s="65"/>
    </row>
    <row r="704" s="61" customFormat="1" ht="12.75">
      <c r="E704" s="65"/>
    </row>
    <row r="705" s="61" customFormat="1" ht="12.75">
      <c r="E705" s="65"/>
    </row>
    <row r="706" s="61" customFormat="1" ht="12.75">
      <c r="E706" s="65"/>
    </row>
    <row r="707" s="61" customFormat="1" ht="12.75">
      <c r="E707" s="65"/>
    </row>
    <row r="708" s="61" customFormat="1" ht="12.75">
      <c r="E708" s="65"/>
    </row>
    <row r="709" s="61" customFormat="1" ht="12.75">
      <c r="E709" s="65"/>
    </row>
    <row r="710" s="61" customFormat="1" ht="12.75">
      <c r="E710" s="65"/>
    </row>
    <row r="711" s="61" customFormat="1" ht="12.75">
      <c r="E711" s="65"/>
    </row>
    <row r="712" s="61" customFormat="1" ht="12.75">
      <c r="E712" s="65"/>
    </row>
    <row r="713" s="61" customFormat="1" ht="12.75">
      <c r="E713" s="65"/>
    </row>
    <row r="714" s="61" customFormat="1" ht="12.75">
      <c r="E714" s="65"/>
    </row>
    <row r="715" s="61" customFormat="1" ht="12.75">
      <c r="E715" s="65"/>
    </row>
    <row r="716" s="61" customFormat="1" ht="12.75">
      <c r="E716" s="65"/>
    </row>
    <row r="717" s="61" customFormat="1" ht="12.75">
      <c r="E717" s="65"/>
    </row>
    <row r="718" s="61" customFormat="1" ht="12.75">
      <c r="E718" s="65"/>
    </row>
    <row r="719" s="61" customFormat="1" ht="12.75">
      <c r="E719" s="65"/>
    </row>
    <row r="720" s="61" customFormat="1" ht="12.75">
      <c r="E720" s="65"/>
    </row>
    <row r="721" s="61" customFormat="1" ht="12.75">
      <c r="E721" s="65"/>
    </row>
    <row r="722" s="61" customFormat="1" ht="12.75">
      <c r="E722" s="65"/>
    </row>
    <row r="723" s="61" customFormat="1" ht="12.75">
      <c r="E723" s="65"/>
    </row>
    <row r="724" s="61" customFormat="1" ht="12.75">
      <c r="E724" s="65"/>
    </row>
    <row r="725" s="61" customFormat="1" ht="12.75">
      <c r="E725" s="65"/>
    </row>
    <row r="726" s="61" customFormat="1" ht="12.75">
      <c r="E726" s="65"/>
    </row>
    <row r="727" s="61" customFormat="1" ht="12.75">
      <c r="E727" s="65"/>
    </row>
    <row r="728" s="61" customFormat="1" ht="12.75">
      <c r="E728" s="65"/>
    </row>
    <row r="729" s="61" customFormat="1" ht="12.75">
      <c r="E729" s="65"/>
    </row>
    <row r="730" s="61" customFormat="1" ht="12.75">
      <c r="E730" s="65"/>
    </row>
    <row r="731" s="61" customFormat="1" ht="12.75">
      <c r="E731" s="65"/>
    </row>
    <row r="732" s="61" customFormat="1" ht="12.75">
      <c r="E732" s="65"/>
    </row>
    <row r="733" s="61" customFormat="1" ht="12.75">
      <c r="E733" s="65"/>
    </row>
    <row r="734" s="61" customFormat="1" ht="12.75">
      <c r="E734" s="65"/>
    </row>
    <row r="735" s="61" customFormat="1" ht="12.75">
      <c r="E735" s="65"/>
    </row>
    <row r="736" s="61" customFormat="1" ht="12.75">
      <c r="E736" s="65"/>
    </row>
    <row r="737" s="61" customFormat="1" ht="12.75">
      <c r="E737" s="65"/>
    </row>
    <row r="738" s="61" customFormat="1" ht="12.75">
      <c r="E738" s="65"/>
    </row>
    <row r="739" s="61" customFormat="1" ht="12.75">
      <c r="E739" s="65"/>
    </row>
    <row r="740" s="61" customFormat="1" ht="12.75">
      <c r="E740" s="65"/>
    </row>
    <row r="741" s="61" customFormat="1" ht="12.75">
      <c r="E741" s="65"/>
    </row>
    <row r="742" s="61" customFormat="1" ht="12.75">
      <c r="E742" s="65"/>
    </row>
    <row r="743" s="61" customFormat="1" ht="12.75">
      <c r="E743" s="65"/>
    </row>
    <row r="744" s="61" customFormat="1" ht="12.75">
      <c r="E744" s="65"/>
    </row>
    <row r="745" s="61" customFormat="1" ht="12.75">
      <c r="E745" s="65"/>
    </row>
    <row r="746" s="61" customFormat="1" ht="12.75">
      <c r="E746" s="65"/>
    </row>
    <row r="747" s="61" customFormat="1" ht="12.75">
      <c r="E747" s="65"/>
    </row>
    <row r="748" s="61" customFormat="1" ht="12.75">
      <c r="E748" s="65"/>
    </row>
    <row r="749" s="61" customFormat="1" ht="12.75">
      <c r="E749" s="65"/>
    </row>
    <row r="750" s="61" customFormat="1" ht="12.75">
      <c r="E750" s="65"/>
    </row>
    <row r="751" s="61" customFormat="1" ht="12.75">
      <c r="E751" s="65"/>
    </row>
    <row r="752" s="61" customFormat="1" ht="12.75">
      <c r="E752" s="65"/>
    </row>
    <row r="753" s="61" customFormat="1" ht="12.75">
      <c r="E753" s="65"/>
    </row>
    <row r="754" s="61" customFormat="1" ht="12.75">
      <c r="E754" s="65"/>
    </row>
    <row r="755" s="61" customFormat="1" ht="12.75">
      <c r="E755" s="65"/>
    </row>
    <row r="756" s="61" customFormat="1" ht="12.75">
      <c r="E756" s="65"/>
    </row>
    <row r="757" s="61" customFormat="1" ht="12.75">
      <c r="E757" s="65"/>
    </row>
    <row r="758" s="61" customFormat="1" ht="12.75">
      <c r="E758" s="65"/>
    </row>
    <row r="759" s="61" customFormat="1" ht="12.75">
      <c r="E759" s="65"/>
    </row>
    <row r="760" s="61" customFormat="1" ht="12.75">
      <c r="E760" s="65"/>
    </row>
    <row r="761" s="61" customFormat="1" ht="12.75">
      <c r="E761" s="65"/>
    </row>
    <row r="762" s="61" customFormat="1" ht="12.75">
      <c r="E762" s="65"/>
    </row>
    <row r="763" s="61" customFormat="1" ht="12.75">
      <c r="E763" s="65"/>
    </row>
    <row r="764" s="61" customFormat="1" ht="12.75">
      <c r="E764" s="65"/>
    </row>
    <row r="765" s="61" customFormat="1" ht="12.75">
      <c r="E765" s="65"/>
    </row>
    <row r="766" s="61" customFormat="1" ht="12.75">
      <c r="E766" s="65"/>
    </row>
    <row r="767" s="61" customFormat="1" ht="12.75">
      <c r="E767" s="65"/>
    </row>
    <row r="768" s="61" customFormat="1" ht="12.75">
      <c r="E768" s="65"/>
    </row>
  </sheetData>
  <mergeCells count="26">
    <mergeCell ref="C1:M1"/>
    <mergeCell ref="C2:C3"/>
    <mergeCell ref="D2:D3"/>
    <mergeCell ref="E2:E3"/>
    <mergeCell ref="L2:L3"/>
    <mergeCell ref="M2:M3"/>
    <mergeCell ref="F2:F3"/>
    <mergeCell ref="G2:I2"/>
    <mergeCell ref="J2:J3"/>
    <mergeCell ref="K2:K3"/>
    <mergeCell ref="B32:B39"/>
    <mergeCell ref="B40:B49"/>
    <mergeCell ref="B50:B59"/>
    <mergeCell ref="A32:A59"/>
    <mergeCell ref="B22:B31"/>
    <mergeCell ref="B12:B21"/>
    <mergeCell ref="B4:B11"/>
    <mergeCell ref="A4:A31"/>
    <mergeCell ref="C4:C11"/>
    <mergeCell ref="C12:C21"/>
    <mergeCell ref="A2:A3"/>
    <mergeCell ref="B2:B3"/>
    <mergeCell ref="C32:C39"/>
    <mergeCell ref="C40:C49"/>
    <mergeCell ref="C22:C31"/>
    <mergeCell ref="C50:C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lsf</cp:lastModifiedBy>
  <dcterms:created xsi:type="dcterms:W3CDTF">2014-09-09T04:28:49Z</dcterms:created>
  <dcterms:modified xsi:type="dcterms:W3CDTF">2014-09-09T06:17:14Z</dcterms:modified>
  <cp:category/>
  <cp:version/>
  <cp:contentType/>
  <cp:contentStatus/>
</cp:coreProperties>
</file>