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firstSheet="1" activeTab="1"/>
  </bookViews>
  <sheets>
    <sheet name="WAOJPDE" sheetId="1" state="hidden" r:id="rId1"/>
    <sheet name="一般预算" sheetId="2" r:id="rId2"/>
    <sheet name="EPYRYUYN" sheetId="3" state="hidden" r:id="rId3"/>
    <sheet name="2018预算调整归类汇总 (整数)" sheetId="4" r:id="rId4"/>
    <sheet name="基金 " sheetId="5" r:id="rId5"/>
    <sheet name="基金收入表" sheetId="6" r:id="rId6"/>
  </sheets>
  <definedNames>
    <definedName name="_xlnm._FilterDatabase" localSheetId="3" hidden="1">'2018预算调整归类汇总 (整数)'!$A$4:$E$138</definedName>
  </definedNames>
  <calcPr fullCalcOnLoad="1" iterate="1" iterateCount="100" iterateDelta="0.001"/>
</workbook>
</file>

<file path=xl/comments5.xml><?xml version="1.0" encoding="utf-8"?>
<comments xmlns="http://schemas.openxmlformats.org/spreadsheetml/2006/main">
  <authors>
    <author>王 宇</author>
    <author>Administrator</author>
  </authors>
  <commentList>
    <comment ref="H12" authorId="0">
      <text>
        <r>
          <rPr>
            <sz val="9"/>
            <rFont val="宋体"/>
            <family val="0"/>
          </rPr>
          <t xml:space="preserve">追加4000万元，调减1712.39万元
</t>
        </r>
      </text>
    </comment>
    <comment ref="F13" authorId="1">
      <text>
        <r>
          <rPr>
            <sz val="9"/>
            <rFont val="宋体"/>
            <family val="0"/>
          </rPr>
          <t>还本3000万元、付息1500万元、新增建设7000万元</t>
        </r>
      </text>
    </comment>
    <comment ref="F14" authorId="1">
      <text>
        <r>
          <rPr>
            <sz val="9"/>
            <rFont val="宋体"/>
            <family val="0"/>
          </rPr>
          <t xml:space="preserve">还本3101.5万元、付息1538.5万元、新增建设3000万元
</t>
        </r>
      </text>
    </comment>
    <comment ref="H16" authorId="0">
      <text>
        <r>
          <rPr>
            <sz val="9"/>
            <rFont val="宋体"/>
            <family val="0"/>
          </rPr>
          <t>追加6000万元、调增2000万元加借出1350万元</t>
        </r>
      </text>
    </comment>
    <comment ref="F19" authorId="1">
      <text>
        <r>
          <rPr>
            <sz val="9"/>
            <rFont val="宋体"/>
            <family val="0"/>
          </rPr>
          <t>还本1850万元、付息950万元</t>
        </r>
      </text>
    </comment>
  </commentList>
</comments>
</file>

<file path=xl/sharedStrings.xml><?xml version="1.0" encoding="utf-8"?>
<sst xmlns="http://schemas.openxmlformats.org/spreadsheetml/2006/main" count="415" uniqueCount="353">
  <si>
    <t>附件3：</t>
  </si>
  <si>
    <r>
      <t>蕉城区</t>
    </r>
    <r>
      <rPr>
        <sz val="20"/>
        <rFont val="Times New Roman"/>
        <family val="1"/>
      </rPr>
      <t>2018</t>
    </r>
    <r>
      <rPr>
        <sz val="20"/>
        <rFont val="宋体"/>
        <family val="0"/>
      </rPr>
      <t>年一般公共预算调整表</t>
    </r>
  </si>
  <si>
    <t>单位：万元</t>
  </si>
  <si>
    <r>
      <t>收</t>
    </r>
    <r>
      <rPr>
        <sz val="11"/>
        <rFont val="Times New Roman"/>
        <family val="1"/>
      </rPr>
      <t xml:space="preserve">     </t>
    </r>
    <r>
      <rPr>
        <sz val="11"/>
        <rFont val="宋体"/>
        <family val="0"/>
      </rPr>
      <t>入</t>
    </r>
    <r>
      <rPr>
        <sz val="11"/>
        <rFont val="宋体"/>
        <family val="0"/>
      </rPr>
      <t xml:space="preserve">    </t>
    </r>
    <r>
      <rPr>
        <sz val="11"/>
        <rFont val="宋体"/>
        <family val="0"/>
      </rPr>
      <t>项</t>
    </r>
    <r>
      <rPr>
        <sz val="11"/>
        <rFont val="宋体"/>
        <family val="0"/>
      </rPr>
      <t xml:space="preserve">    </t>
    </r>
    <r>
      <rPr>
        <sz val="11"/>
        <rFont val="宋体"/>
        <family val="0"/>
      </rPr>
      <t>目</t>
    </r>
  </si>
  <si>
    <r>
      <t>2018</t>
    </r>
    <r>
      <rPr>
        <sz val="10"/>
        <rFont val="宋体"/>
        <family val="0"/>
      </rPr>
      <t>年年初预算</t>
    </r>
  </si>
  <si>
    <t>调整数</t>
  </si>
  <si>
    <r>
      <t>2018</t>
    </r>
    <r>
      <rPr>
        <sz val="10"/>
        <rFont val="宋体"/>
        <family val="0"/>
      </rPr>
      <t>年中期调整数</t>
    </r>
  </si>
  <si>
    <r>
      <t>支</t>
    </r>
    <r>
      <rPr>
        <sz val="11"/>
        <rFont val="Times New Roman"/>
        <family val="1"/>
      </rPr>
      <t xml:space="preserve">      </t>
    </r>
    <r>
      <rPr>
        <sz val="11"/>
        <rFont val="宋体"/>
        <family val="0"/>
      </rPr>
      <t>出</t>
    </r>
    <r>
      <rPr>
        <sz val="11"/>
        <rFont val="宋体"/>
        <family val="0"/>
      </rPr>
      <t xml:space="preserve">   </t>
    </r>
    <r>
      <rPr>
        <sz val="11"/>
        <rFont val="宋体"/>
        <family val="0"/>
      </rPr>
      <t>项</t>
    </r>
    <r>
      <rPr>
        <sz val="11"/>
        <rFont val="宋体"/>
        <family val="0"/>
      </rPr>
      <t xml:space="preserve">    </t>
    </r>
    <r>
      <rPr>
        <sz val="11"/>
        <rFont val="宋体"/>
        <family val="0"/>
      </rPr>
      <t>目</t>
    </r>
  </si>
  <si>
    <t>2018年年初预算</t>
  </si>
  <si>
    <t>债券调整数</t>
  </si>
  <si>
    <t>本级追加</t>
  </si>
  <si>
    <t>一、税收收入</t>
  </si>
  <si>
    <t>一、一般公共服务</t>
  </si>
  <si>
    <t>其中：1、国税局</t>
  </si>
  <si>
    <t>二、国防</t>
  </si>
  <si>
    <t xml:space="preserve">     2、地税局</t>
  </si>
  <si>
    <t>三、公共安全</t>
  </si>
  <si>
    <t xml:space="preserve">     3、新能源共享收入</t>
  </si>
  <si>
    <t>四、教育</t>
  </si>
  <si>
    <t>二、非税收入</t>
  </si>
  <si>
    <t>五、科学技术</t>
  </si>
  <si>
    <t>1、专项收入</t>
  </si>
  <si>
    <t>六、文化体育与传媒</t>
  </si>
  <si>
    <t>2、行政事业性收费</t>
  </si>
  <si>
    <t>七、社会保障和就业</t>
  </si>
  <si>
    <t>3、罚没收入</t>
  </si>
  <si>
    <t>八、医疗卫生</t>
  </si>
  <si>
    <t>4、国有资源有偿使用收入</t>
  </si>
  <si>
    <t>九、节能环保</t>
  </si>
  <si>
    <t>5、其他收入</t>
  </si>
  <si>
    <t>十、城乡社区事务</t>
  </si>
  <si>
    <t>十一、农林水事务</t>
  </si>
  <si>
    <t>十二、交通运输</t>
  </si>
  <si>
    <t>十三、资源勘探电力信息等事务</t>
  </si>
  <si>
    <t>十四、商业服务业等事务</t>
  </si>
  <si>
    <t>十五、援助其他地区支出</t>
  </si>
  <si>
    <t>十六、国土资源气象等事务</t>
  </si>
  <si>
    <t>十七、预备费</t>
  </si>
  <si>
    <t>十八、债务还本支出</t>
  </si>
  <si>
    <t>十九、债务付息支出</t>
  </si>
  <si>
    <t>二十、债务发行费用支出</t>
  </si>
  <si>
    <t>二十一、住房保障支出</t>
  </si>
  <si>
    <t>二十二、粮油物资储备管理事务</t>
  </si>
  <si>
    <t>二十三、其他支出</t>
  </si>
  <si>
    <r>
      <t xml:space="preserve">      </t>
    </r>
    <r>
      <rPr>
        <sz val="11"/>
        <rFont val="宋体"/>
        <family val="0"/>
      </rPr>
      <t>本</t>
    </r>
    <r>
      <rPr>
        <sz val="11"/>
        <rFont val="Times New Roman"/>
        <family val="1"/>
      </rPr>
      <t xml:space="preserve"> </t>
    </r>
    <r>
      <rPr>
        <sz val="11"/>
        <rFont val="宋体"/>
        <family val="0"/>
      </rPr>
      <t>年</t>
    </r>
    <r>
      <rPr>
        <sz val="11"/>
        <rFont val="Times New Roman"/>
        <family val="1"/>
      </rPr>
      <t xml:space="preserve"> </t>
    </r>
    <r>
      <rPr>
        <sz val="11"/>
        <rFont val="宋体"/>
        <family val="0"/>
      </rPr>
      <t>收</t>
    </r>
    <r>
      <rPr>
        <sz val="11"/>
        <rFont val="Times New Roman"/>
        <family val="1"/>
      </rPr>
      <t xml:space="preserve"> </t>
    </r>
    <r>
      <rPr>
        <sz val="11"/>
        <rFont val="宋体"/>
        <family val="0"/>
      </rPr>
      <t>入</t>
    </r>
    <r>
      <rPr>
        <sz val="11"/>
        <rFont val="Times New Roman"/>
        <family val="1"/>
      </rPr>
      <t xml:space="preserve"> </t>
    </r>
    <r>
      <rPr>
        <sz val="11"/>
        <rFont val="宋体"/>
        <family val="0"/>
      </rPr>
      <t>合</t>
    </r>
    <r>
      <rPr>
        <sz val="11"/>
        <rFont val="Times New Roman"/>
        <family val="1"/>
      </rPr>
      <t xml:space="preserve"> </t>
    </r>
    <r>
      <rPr>
        <sz val="11"/>
        <rFont val="宋体"/>
        <family val="0"/>
      </rPr>
      <t>计</t>
    </r>
  </si>
  <si>
    <r>
      <t xml:space="preserve">       </t>
    </r>
    <r>
      <rPr>
        <sz val="11"/>
        <rFont val="宋体"/>
        <family val="0"/>
      </rPr>
      <t>本</t>
    </r>
    <r>
      <rPr>
        <sz val="11"/>
        <rFont val="Times New Roman"/>
        <family val="1"/>
      </rPr>
      <t xml:space="preserve"> </t>
    </r>
    <r>
      <rPr>
        <sz val="11"/>
        <rFont val="宋体"/>
        <family val="0"/>
      </rPr>
      <t>年</t>
    </r>
    <r>
      <rPr>
        <sz val="11"/>
        <rFont val="Times New Roman"/>
        <family val="1"/>
      </rPr>
      <t xml:space="preserve"> </t>
    </r>
    <r>
      <rPr>
        <sz val="11"/>
        <rFont val="宋体"/>
        <family val="0"/>
      </rPr>
      <t>支</t>
    </r>
    <r>
      <rPr>
        <sz val="11"/>
        <rFont val="Times New Roman"/>
        <family val="1"/>
      </rPr>
      <t xml:space="preserve"> </t>
    </r>
    <r>
      <rPr>
        <sz val="11"/>
        <rFont val="宋体"/>
        <family val="0"/>
      </rPr>
      <t>出</t>
    </r>
    <r>
      <rPr>
        <sz val="11"/>
        <rFont val="Times New Roman"/>
        <family val="1"/>
      </rPr>
      <t xml:space="preserve"> </t>
    </r>
    <r>
      <rPr>
        <sz val="11"/>
        <rFont val="宋体"/>
        <family val="0"/>
      </rPr>
      <t>合</t>
    </r>
    <r>
      <rPr>
        <sz val="11"/>
        <rFont val="Times New Roman"/>
        <family val="1"/>
      </rPr>
      <t xml:space="preserve"> </t>
    </r>
    <r>
      <rPr>
        <sz val="11"/>
        <rFont val="宋体"/>
        <family val="0"/>
      </rPr>
      <t>计</t>
    </r>
  </si>
  <si>
    <t>上级财力性补助收入</t>
  </si>
  <si>
    <t>上解上级支出</t>
  </si>
  <si>
    <t>返还性收入</t>
  </si>
  <si>
    <t xml:space="preserve">       原体制上解支出</t>
  </si>
  <si>
    <t>一般性转移支付收入</t>
  </si>
  <si>
    <t xml:space="preserve">       省级固定分成上解</t>
  </si>
  <si>
    <t>提前下达专项转移支付</t>
  </si>
  <si>
    <t xml:space="preserve">       专项上解支出</t>
  </si>
  <si>
    <t>专项转移支付</t>
  </si>
  <si>
    <t xml:space="preserve">  调入资金                         </t>
  </si>
  <si>
    <t>安排预算稳定调节基金</t>
  </si>
  <si>
    <r>
      <t xml:space="preserve">           </t>
    </r>
    <r>
      <rPr>
        <sz val="10"/>
        <rFont val="宋体"/>
        <family val="0"/>
      </rPr>
      <t>其中：</t>
    </r>
    <r>
      <rPr>
        <sz val="10"/>
        <rFont val="宋体"/>
        <family val="0"/>
      </rPr>
      <t>1</t>
    </r>
    <r>
      <rPr>
        <sz val="10"/>
        <rFont val="宋体"/>
        <family val="0"/>
      </rPr>
      <t>、政府性基金调入</t>
    </r>
    <r>
      <rPr>
        <sz val="10"/>
        <rFont val="宋体"/>
        <family val="0"/>
      </rPr>
      <t xml:space="preserve"> </t>
    </r>
  </si>
  <si>
    <r>
      <t xml:space="preserve">                       2</t>
    </r>
    <r>
      <rPr>
        <sz val="10"/>
        <rFont val="宋体"/>
        <family val="0"/>
      </rPr>
      <t>、预算外调入</t>
    </r>
  </si>
  <si>
    <r>
      <t xml:space="preserve">                       3</t>
    </r>
    <r>
      <rPr>
        <sz val="10"/>
        <rFont val="宋体"/>
        <family val="0"/>
      </rPr>
      <t>、其他调入</t>
    </r>
  </si>
  <si>
    <r>
      <t xml:space="preserve">    </t>
    </r>
    <r>
      <rPr>
        <sz val="12"/>
        <rFont val="宋体"/>
        <family val="0"/>
      </rPr>
      <t>地方政府债券</t>
    </r>
  </si>
  <si>
    <t>预算结余</t>
  </si>
  <si>
    <r>
      <t xml:space="preserve">    </t>
    </r>
    <r>
      <rPr>
        <sz val="12"/>
        <rFont val="宋体"/>
        <family val="0"/>
      </rPr>
      <t>调入预算稳定调节基金</t>
    </r>
  </si>
  <si>
    <t>其中：结转下年支出</t>
  </si>
  <si>
    <t xml:space="preserve">  上年结转</t>
  </si>
  <si>
    <t xml:space="preserve">      当年净结余</t>
  </si>
  <si>
    <t>收      入      总      计</t>
  </si>
  <si>
    <t>支      出      总      计</t>
  </si>
  <si>
    <t>2012年预算调整方案底稿.xls</t>
  </si>
  <si>
    <t>Book1</t>
  </si>
  <si>
    <t>D:\Program Files\Microsoft Office\OFFICE11\xlstart\Book1.</t>
  </si>
  <si>
    <t>**Auto and On Sheet Starts Here**</t>
  </si>
  <si>
    <t>ClaKKKKKKKKKK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</si>
  <si>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</si>
  <si>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</si>
  <si>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</si>
  <si>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</si>
  <si>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</si>
  <si>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</si>
  <si>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</si>
  <si>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</si>
  <si>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附件4</t>
  </si>
  <si>
    <t>蕉城区2018年一般公共预算支出调整明细表（按类级科目）</t>
  </si>
  <si>
    <t>一 公共服务</t>
  </si>
  <si>
    <t>摘　　　　　　　　　　　　　　　要</t>
  </si>
  <si>
    <t>追加蕉南街道办事处创城工作经费 （区委专题会议纪要［2018］14号）</t>
  </si>
  <si>
    <t>[2010399]其他政府办公厅（室）及相关机构事务支出</t>
  </si>
  <si>
    <t>追加区创文明城迎省运会活动指挥中心创城工作经费 （区委专题会议纪要［2018］14号）（款拨区委办）</t>
  </si>
  <si>
    <t>追加霍童镇创城工作经费 （区委专题会议纪要［2018］14号）</t>
  </si>
  <si>
    <t>追加宁德市蕉城区上汽集团宁德基地项目推进建设工作领导小组上汽项目现场指挥部工作经费</t>
  </si>
  <si>
    <t>追加霍童镇分布式光伏发电站项目建设资金</t>
  </si>
  <si>
    <t>追加城南镇创城工作经费 （区委专题会议纪要［2018］14号）</t>
  </si>
  <si>
    <t>追加区三期集团宁德基地项目推进建设工作领导小组上汽项目现场指挥部开办经费</t>
  </si>
  <si>
    <t>追加宁德新能源科技有限公司投入三屿地块建设所产生费用</t>
  </si>
  <si>
    <t>追加洋中镇莒溪村村庄整治资金补助</t>
  </si>
  <si>
    <t>追加蕉南街道办事处办公大楼修缮资金</t>
  </si>
  <si>
    <t>追加蕉北街道办事处创城工作经费 （区委专题会议纪要［2018］14号）</t>
  </si>
  <si>
    <t>追加金涵乡创城工作经费 （区委专题会议纪要［2018］14号）</t>
  </si>
  <si>
    <t>追加蕉南街道办事处菊池商厦火灾隐患应急整治工作经费（区政府专题会议纪要［2018］79号）</t>
  </si>
  <si>
    <t>追加区物价局2018年春节期间平价商店稳价销售价格补贴资金</t>
  </si>
  <si>
    <t>[2010408]物价管理</t>
  </si>
  <si>
    <t>追加区财政局财政国库集中支付电子化项目实施费用</t>
  </si>
  <si>
    <t>[2010605]财政国库业务</t>
  </si>
  <si>
    <t>追加区政府采购办政府采购网上公开信息系统推广实施服务项目费用</t>
  </si>
  <si>
    <t>[2010607]信息化建设</t>
  </si>
  <si>
    <t>追加区财政投资评审中心2018年度评审费用</t>
  </si>
  <si>
    <t>[2010608]财政委托业务支出</t>
  </si>
  <si>
    <t>追加区糖酒副食品公司购置商业店面首付、定金 （根据区政府专题会议纪要［2017］76号）</t>
  </si>
  <si>
    <t>[2011399]其他商贸事务支出</t>
  </si>
  <si>
    <t>追加区糖酒副食品公司关于要求拨付拆迁房屋征收补偿款用于购置商业营业店面及办公场所</t>
  </si>
  <si>
    <t>追加区监察委员会转隶人员工作经费（区委会议纪要［2018］25号）</t>
  </si>
  <si>
    <t>[2013101]行政运行</t>
  </si>
  <si>
    <t>追加区委办密码通信主渠道换装工作专项经费</t>
  </si>
  <si>
    <t>[2013105]专项业务</t>
  </si>
  <si>
    <t>追加区政法委“全能神”教育转审班经费</t>
  </si>
  <si>
    <t>[2013199]其他党委办公厅（室）及相关机构事务支出</t>
  </si>
  <si>
    <t>追加区委政法委2018年继续购买区社会治安综合保险经费</t>
  </si>
  <si>
    <t>追加区委组织部”两新“党组织书记岗位津贴及党员活动经费 （区委会议纪要［2018］8号）</t>
  </si>
  <si>
    <t>[2013299]其他组织事务支出</t>
  </si>
  <si>
    <t>追加区委宣传部扫黑除恶专项宣传经费</t>
  </si>
  <si>
    <t>[2013399]其他宣传事务支出</t>
  </si>
  <si>
    <t>追加区委宣传部蔡威事迹展陈馆不动产转移登记所需税费</t>
  </si>
  <si>
    <t>追加区宣传部中国工农红军闽东独立师纪念馆装修经费</t>
  </si>
  <si>
    <t>追加区委宣传部2018年度《新福建》新闻客户端蕉城频道建设推广经费</t>
  </si>
  <si>
    <t>追加区委政法委综治服务中心视频系统集成建设补助</t>
  </si>
  <si>
    <t>追加区委宣传部中国工农红军闽东独立式展陈馆装修布置经费</t>
  </si>
  <si>
    <t>追加漳湾镇三村搬迁工作专项调控经费</t>
  </si>
  <si>
    <t>追加霍童镇政府项目经费</t>
  </si>
  <si>
    <t>追加区委宣传部2018年春节街景布置工程款</t>
  </si>
  <si>
    <t>追加区政府办政府大院后院立体停车位建设资金 （区长办公会议纪要［2017］26号）</t>
  </si>
  <si>
    <t>追加区委组织部“发展村级集体经济十佳村”奖励经费</t>
  </si>
  <si>
    <t>区统计局经济普查经费</t>
  </si>
  <si>
    <t>［2010507］</t>
  </si>
  <si>
    <t>区委组织部村级组织换届</t>
  </si>
  <si>
    <t>区档案局档案馆建设经费</t>
  </si>
  <si>
    <t>行政中心提升工程</t>
  </si>
  <si>
    <t>区发改局正向激励奖励补助</t>
  </si>
  <si>
    <t>诚信促进会年初预算应排未排</t>
  </si>
  <si>
    <t>追加蕉城区上汽项目和国道（七都段）拓改项目安征迁指挥部前期工作经费（区委专题会议纪要[2018]2号）</t>
  </si>
  <si>
    <t>追加福建环三兴港投资集团有限公司公务用车平台资金 （区政府常务会议［2018］9号）</t>
  </si>
  <si>
    <t>[2010305]专项业务活动</t>
  </si>
  <si>
    <t>二 公共安全</t>
  </si>
  <si>
    <t>追加市公安消防支队从优待警经费</t>
  </si>
  <si>
    <t>[2040103]消防</t>
  </si>
  <si>
    <t>追加市交警支队辅警工资</t>
  </si>
  <si>
    <t>[2040212]道路交通管理</t>
  </si>
  <si>
    <t>追加区公安分局2018年度辅警工资</t>
  </si>
  <si>
    <t>[2040299]其他公安支出</t>
  </si>
  <si>
    <t>追加区公安分局全区公安民警英烈定向基金启动资金</t>
  </si>
  <si>
    <t>追加蕉城公安分局扫黑除恶专项经费 （区委［2018］7号会议纪要）</t>
  </si>
  <si>
    <t>公安局蕉城分局增加2018年视频监控</t>
  </si>
  <si>
    <t>三 教育</t>
  </si>
  <si>
    <t>追加区教育局宁德一中等学校高考前慰问金</t>
  </si>
  <si>
    <t>[2050199]其他教育管理事务支出</t>
  </si>
  <si>
    <t>追加区机关幼儿园“六一”经费</t>
  </si>
  <si>
    <t>[2050201]学前教育</t>
  </si>
  <si>
    <t>追加赤溪黄田小学教学综合楼新建项目资金</t>
  </si>
  <si>
    <t>[2050901]农村中小学校舍建设</t>
  </si>
  <si>
    <t>追加区实验幼儿园保教改革建设项目资金补助</t>
  </si>
  <si>
    <t>[2050999]其他教育费附加安排的支出</t>
  </si>
  <si>
    <t>追加区十中中考标准化考点建设资金</t>
  </si>
  <si>
    <t>追加区教育局毒品预防教育示范学校建设资金</t>
  </si>
  <si>
    <t>追加区教育局蕉城中学、城南小学11各班级“班班通”设备资金</t>
  </si>
  <si>
    <t>追加区教育局中高考奖励金</t>
  </si>
  <si>
    <t>追加区教育局2018年省质检考务组织经费补助</t>
  </si>
  <si>
    <t>追加教育系统乡村教师生活补贴 （宁区政办［2017］177号）</t>
  </si>
  <si>
    <t>[2059999]其他教育支出</t>
  </si>
  <si>
    <t xml:space="preserve">追加教育系统2018年1－6月乡村教师补贴 </t>
  </si>
  <si>
    <t>追加蕉城区第一实验学校等两所新建学校2018年配套转报投入资金</t>
  </si>
  <si>
    <t>教育部门体检费</t>
  </si>
  <si>
    <t>区教育局五中和第二实验学校创客实验室建设</t>
  </si>
  <si>
    <t>区教育局实小西区操场东侧滑坡地地质灾害治理工程</t>
  </si>
  <si>
    <t>四 文化体育和传媒</t>
  </si>
  <si>
    <t>追加区文体新局“水密隔舱”福船技艺传承保护经费</t>
  </si>
  <si>
    <t>[2070199]其他文化支出</t>
  </si>
  <si>
    <t>追加区文体局省运会经费 （区政府常务会议纪要［2018］18号）</t>
  </si>
  <si>
    <t>[2070305]体育竞赛</t>
  </si>
  <si>
    <t>追加区老体协 举办健身双球培训班和参加省市气功选拔赛及三项市县区邀请赛经费</t>
  </si>
  <si>
    <t>[2070308]群众体育</t>
  </si>
  <si>
    <t>追加区老体协第十届老健会开幕式项目和参加比赛等新增项目经费</t>
  </si>
  <si>
    <t>追加区广播电台办公室修缮经费</t>
  </si>
  <si>
    <t>[2070404]广播</t>
  </si>
  <si>
    <t>区文体局文物保护经费</t>
  </si>
  <si>
    <t>区文体局畲族文化保护项目经费</t>
  </si>
  <si>
    <t>五 社会保障和就业</t>
  </si>
  <si>
    <t>追加区人社局村级便民信息化建设资金</t>
  </si>
  <si>
    <t>[2080199]其他人力资源和社会保障管理事务支出</t>
  </si>
  <si>
    <t>追加区民政局2018年村（居）民委员会换届选举工作经费</t>
  </si>
  <si>
    <t>[2080208]基层政权和社区建设</t>
  </si>
  <si>
    <t>追加社保股城市社区工作经费（区委会议纪要［2017］44号）</t>
  </si>
  <si>
    <t>追加区机关事业单位养老保险基金缺口资金</t>
  </si>
  <si>
    <t>[2080505]机关事业单位基本养老保险缴费支出</t>
  </si>
  <si>
    <t>追加区残联残疾人辅具缺口资金</t>
  </si>
  <si>
    <t>[2081104]残疾人康复</t>
  </si>
  <si>
    <t>追加区残联残疾人就业创业缺口资金</t>
  </si>
  <si>
    <t>[2081105]残疾人就业和扶贫</t>
  </si>
  <si>
    <t>追加区残联“一户多残”缺口资金</t>
  </si>
  <si>
    <t>[2081199]其他残疾人事业支出</t>
  </si>
  <si>
    <t>追加蕉城区农村低保金</t>
  </si>
  <si>
    <t>[2081902]农村最低生活保障金支出</t>
  </si>
  <si>
    <t>追加城乡居民养老保险区级配套</t>
  </si>
  <si>
    <t>[2082602]财政对城乡居民基本养老保险基金的补助</t>
  </si>
  <si>
    <t>区残疾人联合会村（社区）残疾人联络员工资及特教校残疾人职业培训经费补助</t>
  </si>
  <si>
    <t>区社会劳动保险管理中心国企离休干部生活费</t>
  </si>
  <si>
    <t>抚恤金、退休金缺口预留</t>
  </si>
  <si>
    <t>六 医疗卫生</t>
  </si>
  <si>
    <t>追加区卫计局同心全科医生特岗人才经费</t>
  </si>
  <si>
    <t>[2100199]其他医疗卫生与计划生育管理事务支出</t>
  </si>
  <si>
    <t>追加区卫计局宁德人民医院企业员工职业病健康体检费用</t>
  </si>
  <si>
    <t>[2100299]其他公立医院支出</t>
  </si>
  <si>
    <t>追加区卫计局2017、2018年基本公共卫生服务项目区级经费补助</t>
  </si>
  <si>
    <t>[2100408]基本公共卫生服务</t>
  </si>
  <si>
    <t>区妇幼保健院年初预算应排未排</t>
  </si>
  <si>
    <t>调减城镇居民医保配套</t>
  </si>
  <si>
    <t>七 节能环保</t>
  </si>
  <si>
    <t>追加洋中镇宁古线绿色长廊景观带项目缺口资金</t>
  </si>
  <si>
    <t>[2110199]其他环境保护管理事务支出</t>
  </si>
  <si>
    <t>八 农林水事务</t>
  </si>
  <si>
    <t>追加宁德市官井洋大黄鱼养殖有限公司大黄鱼遗传育种中心补助 （闽财建2014［109］号）</t>
  </si>
  <si>
    <t>[2130106]科技转化与推广服务</t>
  </si>
  <si>
    <t>追加三都镇防台防汛船只资金补助</t>
  </si>
  <si>
    <t>[2130314]防汛</t>
  </si>
  <si>
    <t>追加区水利局受第八号“玛利亚”强台风袭击受损海堤抢险加固资金</t>
  </si>
  <si>
    <t>[2130399]其他水利支出</t>
  </si>
  <si>
    <t>追加三都镇坪岗村村委楼修建资金补助</t>
  </si>
  <si>
    <t>[2130705]对村民委员会和村党支部的补助</t>
  </si>
  <si>
    <t>追加三都镇新塘村村委楼修建资金补助</t>
  </si>
  <si>
    <t>追加区农业局村干任期和离任经济责任审计经费</t>
  </si>
  <si>
    <t>[2130799]其他农村综合改革支出</t>
  </si>
  <si>
    <t>区海洋与渔业局水产养殖互助保险试点</t>
  </si>
  <si>
    <t>区水利局五里洋引水工程管理所补缴职工社保</t>
  </si>
  <si>
    <t>区农业局兽医站、植保站补缴社保金</t>
  </si>
  <si>
    <t>区农业局农村集体产权制度改革工作经费</t>
  </si>
  <si>
    <t>区水利局堤防费</t>
  </si>
  <si>
    <t>区水利局宝洋塘二期工程尾款</t>
  </si>
  <si>
    <t>扶持村集体经济</t>
  </si>
  <si>
    <t>2130706对村集体经济组织的补助</t>
  </si>
  <si>
    <t>九 交通运输</t>
  </si>
  <si>
    <t>追加宁德市城市建设发展有限公司衢宁铁路与东井路交叉口DK383+993．0框架桥降低标高方案增加工程费用（区政府常务会议纪要［2018］24号）</t>
  </si>
  <si>
    <t>[2140204]铁路路网建设</t>
  </si>
  <si>
    <t>十 商业服务业等支出</t>
  </si>
  <si>
    <t>追加区供销社下属企业医保欠缴问题资金</t>
  </si>
  <si>
    <t>[2160299]其他商业流通事务支出</t>
  </si>
  <si>
    <t>十一 援助其他地区支出</t>
  </si>
  <si>
    <t>追加屏南县帮扶资金</t>
  </si>
  <si>
    <t>[21901]一般公共服务</t>
  </si>
  <si>
    <t>十二 国土海洋气象支出</t>
  </si>
  <si>
    <t>追加区土储中心上汽基础设施配套建设专项补助资金</t>
  </si>
  <si>
    <t>[2200204]海域使用管理</t>
  </si>
  <si>
    <t>追加蕉城区海上养殖综合整治工作领导小组现场指挥部工作经费（区委专题会议纪要［2018］21号）</t>
  </si>
  <si>
    <t>追加宁德市蕉城区海上养殖综合整治工作领导小组现场指挥部前期工作经费 （区委会议纪要［2018］23号）</t>
  </si>
  <si>
    <t>追加宁德新能源汽车生产冲压件等5宗项目用海相关专题报告编制费用 （区政府常务会议纪要[2018]16号）</t>
  </si>
  <si>
    <t>追加区海域海岛收储中心宁德新能源汽车生产基地项目用还相关专题报告编制费用 （区政府常务会议纪要［2018］10号）</t>
  </si>
  <si>
    <t>追加蕉城区海域海岛收储中心报告编制费用</t>
  </si>
  <si>
    <t>[2200218]海岛和海域保护</t>
  </si>
  <si>
    <t>区气象局预警信息中心工作经费</t>
  </si>
  <si>
    <t>区气象局气象现代化建设经费</t>
  </si>
  <si>
    <t>十三 粮油物资储备支出</t>
  </si>
  <si>
    <t>粮食轮换差价补贴</t>
  </si>
  <si>
    <t>经建股</t>
  </si>
  <si>
    <t>十四 债务还本支出</t>
  </si>
  <si>
    <t>归还2018年到期的债券本金</t>
  </si>
  <si>
    <t>十五 债务付息支出</t>
  </si>
  <si>
    <t>追加地方政府一般债券付息支出</t>
  </si>
  <si>
    <t>[2320301]地方政府一般债券付息支出</t>
  </si>
  <si>
    <t>十六 债务发行费用支出</t>
  </si>
  <si>
    <t>总计</t>
  </si>
  <si>
    <t>附件5</t>
  </si>
  <si>
    <t>蕉城区2018年本级政府性基金收支调整表</t>
  </si>
  <si>
    <t>收    入    部    分</t>
  </si>
  <si>
    <t>支    出    部    分</t>
  </si>
  <si>
    <t>项目</t>
  </si>
  <si>
    <t>2018年收入预算</t>
  </si>
  <si>
    <t>2018年收入调整后</t>
  </si>
  <si>
    <t>2018年支出预算</t>
  </si>
  <si>
    <t>2018年支出调整后</t>
  </si>
  <si>
    <t>债券调整</t>
  </si>
  <si>
    <t>本级调整</t>
  </si>
  <si>
    <t>一、本级收入计划</t>
  </si>
  <si>
    <t>一、本级支出计划</t>
  </si>
  <si>
    <r>
      <t>1</t>
    </r>
    <r>
      <rPr>
        <sz val="16"/>
        <rFont val="宋体"/>
        <family val="0"/>
      </rPr>
      <t>、新型墙体材料专项基金收入</t>
    </r>
  </si>
  <si>
    <t>2、国有土地使用权出让金收益</t>
  </si>
  <si>
    <t>土地使用权出让收入</t>
  </si>
  <si>
    <t>（1）土地征用成本</t>
  </si>
  <si>
    <t xml:space="preserve">   其中：村级预留地</t>
  </si>
  <si>
    <t>（2）三屿项目建设</t>
  </si>
  <si>
    <t>旧村复垦项目</t>
  </si>
  <si>
    <t>（3）大黄鱼产业园建设</t>
  </si>
  <si>
    <t>（4）农村公路配套资金、农村公路养护</t>
  </si>
  <si>
    <t>（5）闽东中路安征迁经费</t>
  </si>
  <si>
    <r>
      <t>（6）地方政府专项债</t>
    </r>
    <r>
      <rPr>
        <sz val="16"/>
        <rFont val="宋体"/>
        <family val="0"/>
      </rPr>
      <t>劵</t>
    </r>
    <r>
      <rPr>
        <sz val="16"/>
        <rFont val="楷体_GB2312"/>
        <family val="3"/>
      </rPr>
      <t>付息支出</t>
    </r>
  </si>
  <si>
    <t>（7）城市管理建设经费</t>
  </si>
  <si>
    <t>（8）九贝公路</t>
  </si>
  <si>
    <t>（9）洪口水电站移民征迁补偿及安置费</t>
  </si>
  <si>
    <t>（10）上汽主机场基础设施建设补助</t>
  </si>
  <si>
    <t>（11）本级配套基本公共卫生服务</t>
  </si>
  <si>
    <t>（12）市国土局费用</t>
  </si>
  <si>
    <t>（13）改水改厕预留</t>
  </si>
  <si>
    <t>（14）乡镇卫生院经常性收支差额补助</t>
  </si>
  <si>
    <t>（15）城建债务还债支出（旧改）</t>
  </si>
  <si>
    <t>（16）霍童历史名镇保护与开发</t>
  </si>
  <si>
    <t>（17）温福铁路工程指挥部安置费</t>
  </si>
  <si>
    <t>（18）专项债券发行费</t>
  </si>
  <si>
    <t>（19）旧村复垦项目挂钩指标</t>
  </si>
  <si>
    <t>（20）宁古路高速公路建设经费</t>
  </si>
  <si>
    <t xml:space="preserve">  （21）“228线”项目建设配套资本金</t>
  </si>
  <si>
    <t xml:space="preserve">  （22）八一五东段棚户区改造（副食品公司赔偿金）</t>
  </si>
  <si>
    <t xml:space="preserve">  （23）土储工作经费</t>
  </si>
  <si>
    <t xml:space="preserve">  （24）城澳连片开发</t>
  </si>
  <si>
    <t xml:space="preserve">  （25）乡镇路灯电费</t>
  </si>
  <si>
    <t xml:space="preserve">  （26）教育卫生补短板</t>
  </si>
  <si>
    <t xml:space="preserve">  （27）违规养猪场拆迁</t>
  </si>
  <si>
    <t xml:space="preserve">  （28）104国道拓宽改造预留</t>
  </si>
  <si>
    <t xml:space="preserve">  （29）为民办实事项目</t>
  </si>
  <si>
    <t xml:space="preserve">  （30）富春路、仙蒲路建设</t>
  </si>
  <si>
    <t xml:space="preserve">  （31）迎省运14个节点改造资金</t>
  </si>
  <si>
    <t xml:space="preserve">  （32）归还市国土局原债务款</t>
  </si>
  <si>
    <t xml:space="preserve">  （33）村级预留地成本支出</t>
  </si>
  <si>
    <t>二、上级专项补助</t>
  </si>
  <si>
    <t>二、上级专项支出</t>
  </si>
  <si>
    <t>三、上年结余</t>
  </si>
  <si>
    <t>三、本年结余</t>
  </si>
  <si>
    <r>
      <t>1</t>
    </r>
    <r>
      <rPr>
        <sz val="16"/>
        <rFont val="宋体"/>
        <family val="0"/>
      </rPr>
      <t>、省市专项结转</t>
    </r>
  </si>
  <si>
    <r>
      <t>2</t>
    </r>
    <r>
      <rPr>
        <sz val="16"/>
        <rFont val="宋体"/>
        <family val="0"/>
      </rPr>
      <t>、本级基金结余</t>
    </r>
  </si>
  <si>
    <t>四、调入基金</t>
  </si>
  <si>
    <t>四、调出基金（专项基金）</t>
  </si>
  <si>
    <t>五、新增债券转贷</t>
  </si>
  <si>
    <t>本年基金收入合计</t>
  </si>
  <si>
    <t>本年基金支出合计</t>
  </si>
  <si>
    <t>附件6：</t>
  </si>
  <si>
    <t>蕉城区2018年本级政府基金收入变动表</t>
  </si>
  <si>
    <t>国有土地使用权出让金收益</t>
  </si>
  <si>
    <t>年初预算</t>
  </si>
  <si>
    <t>计划调整</t>
  </si>
  <si>
    <t>调整后</t>
  </si>
  <si>
    <t>合计</t>
  </si>
  <si>
    <t>1、土地出让地块</t>
  </si>
  <si>
    <t>大黄鱼产业园</t>
  </si>
  <si>
    <t>八一五东段棚户区土地出让金</t>
  </si>
  <si>
    <t xml:space="preserve">   闽东中路1、2号</t>
  </si>
  <si>
    <t xml:space="preserve">   金漳路板材市场</t>
  </si>
  <si>
    <t xml:space="preserve">   西林校区土地款</t>
  </si>
  <si>
    <t xml:space="preserve">   上汽项目土地出让金</t>
  </si>
  <si>
    <t xml:space="preserve">   土地滞纳金</t>
  </si>
  <si>
    <t xml:space="preserve">   其他零星</t>
  </si>
  <si>
    <t>西岭路项目地块</t>
  </si>
  <si>
    <t>漳湾南埕等项目地块</t>
  </si>
  <si>
    <t>富春东路南侧、嵛山路东侧地块</t>
  </si>
  <si>
    <t>下凡村（预留地）</t>
  </si>
  <si>
    <t>塔山村（预留地）</t>
  </si>
  <si>
    <t xml:space="preserve">   兰田村（预留地）</t>
  </si>
  <si>
    <t>2、旧村复垦项目</t>
  </si>
  <si>
    <r>
      <t>1、年初预算10.89亿(其中:旧村复垦0.33亿);1-9月完成收入5.71亿(其中旧村复垦0.49亿)；2、拟调整：土地出让增加增加12244</t>
    </r>
    <r>
      <rPr>
        <sz val="14"/>
        <rFont val="宋体"/>
        <family val="0"/>
      </rPr>
      <t>万元（其中：村级预留地3亿）；旧村复垦</t>
    </r>
    <r>
      <rPr>
        <sz val="14"/>
        <rFont val="宋体"/>
        <family val="0"/>
      </rPr>
      <t>1615</t>
    </r>
    <r>
      <rPr>
        <sz val="14"/>
        <rFont val="宋体"/>
        <family val="0"/>
      </rPr>
      <t>万元</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</si>
</sst>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琂"/>
    <numFmt numFmtId="178" formatCode="0_);[Red]\(0\)"/>
    <numFmt numFmtId="179" formatCode="_ * #,##0_ ;_ * \-#,##0_ ;_ * \-??_ ;_ @_ "/>
    <numFmt numFmtId="180" formatCode="0.00_ "/>
    <numFmt numFmtId="181" formatCode="#,##0.00_ "/>
  </numFmts>
  <fonts count="52">
    <font>
      <sz val="12"/>
      <name val="宋体"/>
      <family val="0"/>
    </font>
    <font>
      <sz val="14"/>
      <name val="宋体"/>
      <family val="0"/>
    </font>
    <font>
      <b/>
      <sz val="16"/>
      <name val="宋体"/>
      <family val="0"/>
    </font>
    <font>
      <b/>
      <sz val="14"/>
      <name val="宋体"/>
      <family val="0"/>
    </font>
    <font>
      <b/>
      <sz val="12"/>
      <name val="宋体"/>
      <family val="0"/>
    </font>
    <font>
      <sz val="14"/>
      <name val="楷体_GB2312"/>
      <family val="3"/>
    </font>
    <font>
      <sz val="16"/>
      <name val="仿宋_GB2312"/>
      <family val="3"/>
    </font>
    <font>
      <sz val="16"/>
      <name val="宋体"/>
      <family val="0"/>
    </font>
    <font>
      <b/>
      <sz val="24"/>
      <name val="宋体"/>
      <family val="0"/>
    </font>
    <font>
      <sz val="12"/>
      <name val="华文仿宋"/>
      <family val="0"/>
    </font>
    <font>
      <sz val="16"/>
      <name val="Times New Roman"/>
      <family val="1"/>
    </font>
    <font>
      <sz val="16"/>
      <name val="楷体_GB2312"/>
      <family val="3"/>
    </font>
    <font>
      <sz val="11"/>
      <name val="宋体"/>
      <family val="0"/>
    </font>
    <font>
      <sz val="11"/>
      <name val="楷体_GB2312"/>
      <family val="3"/>
    </font>
    <font>
      <b/>
      <sz val="18"/>
      <name val="宋体"/>
      <family val="0"/>
    </font>
    <font>
      <b/>
      <sz val="11"/>
      <name val="宋体"/>
      <family val="0"/>
    </font>
    <font>
      <b/>
      <sz val="12"/>
      <name val="楷体_GB2312"/>
      <family val="3"/>
    </font>
    <font>
      <sz val="10"/>
      <name val="楷体_GB2312"/>
      <family val="3"/>
    </font>
    <font>
      <sz val="10"/>
      <color indexed="63"/>
      <name val="宋体"/>
      <family val="0"/>
    </font>
    <font>
      <b/>
      <sz val="14"/>
      <color indexed="63"/>
      <name val="宋体"/>
      <family val="0"/>
    </font>
    <font>
      <sz val="10"/>
      <name val="宋体"/>
      <family val="0"/>
    </font>
    <font>
      <sz val="10"/>
      <name val="Arial"/>
      <family val="2"/>
    </font>
    <font>
      <b/>
      <sz val="10"/>
      <color indexed="10"/>
      <name val="Arial"/>
      <family val="2"/>
    </font>
    <font>
      <b/>
      <sz val="10"/>
      <color indexed="8"/>
      <name val="Arial"/>
      <family val="2"/>
    </font>
    <font>
      <sz val="20"/>
      <name val="宋体"/>
      <family val="0"/>
    </font>
    <font>
      <sz val="20"/>
      <name val="Times New Roman"/>
      <family val="1"/>
    </font>
    <font>
      <sz val="11"/>
      <name val="Times New Roman"/>
      <family val="1"/>
    </font>
    <font>
      <sz val="10"/>
      <name val="Times New Roman"/>
      <family val="1"/>
    </font>
    <font>
      <sz val="12"/>
      <name val="Times New Roman"/>
      <family val="1"/>
    </font>
    <font>
      <sz val="12"/>
      <name val="仿宋_GB2312"/>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0"/>
      <color indexed="8"/>
      <name val="Arial"/>
      <family val="2"/>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b/>
      <sz val="8"/>
      <name val="宋体"/>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8"/>
        <bgColor indexed="64"/>
      </patternFill>
    </fill>
    <fill>
      <patternFill patternType="solid">
        <fgColor indexed="34"/>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color indexed="63"/>
      </top>
      <bottom>
        <color indexed="63"/>
      </bottom>
    </border>
    <border>
      <left>
        <color indexed="63"/>
      </left>
      <right style="thin">
        <color indexed="8"/>
      </right>
      <top/>
      <bottom style="thin">
        <color indexed="8"/>
      </bottom>
    </border>
    <border>
      <left style="thin">
        <color indexed="8"/>
      </left>
      <right style="thin">
        <color indexed="8"/>
      </right>
      <top/>
      <bottom/>
    </border>
    <border>
      <left style="thin">
        <color indexed="8"/>
      </left>
      <right/>
      <top/>
      <bottom style="thin">
        <color indexed="8"/>
      </bottom>
    </border>
    <border>
      <left style="thin">
        <color indexed="8"/>
      </left>
      <right>
        <color indexed="63"/>
      </right>
      <top style="thin">
        <color indexed="8"/>
      </top>
      <bottom>
        <color indexed="63"/>
      </bottom>
    </border>
    <border>
      <left>
        <color indexed="63"/>
      </left>
      <right>
        <color indexed="63"/>
      </right>
      <top style="thin"/>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bottom style="thin"/>
    </border>
    <border>
      <left style="double">
        <color indexed="8"/>
      </left>
      <right style="thin">
        <color indexed="8"/>
      </right>
      <top>
        <color indexed="63"/>
      </top>
      <bottom style="thin">
        <color indexed="8"/>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double"/>
      <right/>
      <top style="medium"/>
      <bottom>
        <color indexed="63"/>
      </bottom>
    </border>
    <border>
      <left>
        <color indexed="63"/>
      </left>
      <right>
        <color indexed="63"/>
      </right>
      <top style="medium"/>
      <bottom>
        <color indexed="63"/>
      </bottom>
    </border>
    <border>
      <left style="medium"/>
      <right style="thin"/>
      <top>
        <color indexed="63"/>
      </top>
      <bottom style="thin"/>
    </border>
    <border>
      <left style="double"/>
      <right/>
      <top>
        <color indexed="63"/>
      </top>
      <bottom style="thin"/>
    </border>
    <border>
      <left style="medium"/>
      <right style="thin"/>
      <top style="thin"/>
      <bottom style="thin"/>
    </border>
    <border>
      <left style="double"/>
      <right style="thin"/>
      <top style="thin"/>
      <bottom style="thin"/>
    </border>
    <border>
      <left>
        <color indexed="63"/>
      </left>
      <right style="thin"/>
      <top style="thin"/>
      <bottom style="thin"/>
    </border>
    <border>
      <left style="medium"/>
      <right>
        <color indexed="63"/>
      </right>
      <top style="thin"/>
      <bottom style="medium"/>
    </border>
    <border>
      <left style="double"/>
      <right style="thin"/>
      <top style="thin"/>
      <bottom style="medium"/>
    </border>
    <border>
      <left style="double"/>
      <right style="thin"/>
      <top>
        <color indexed="63"/>
      </top>
      <bottom style="thin"/>
    </border>
    <border>
      <left style="medium"/>
      <right style="thin"/>
      <top style="thin"/>
      <bottom style="medium"/>
    </border>
    <border>
      <left style="thin"/>
      <right style="medium"/>
      <top/>
      <bottom style="thin"/>
    </border>
    <border>
      <left style="thin"/>
      <right style="medium"/>
      <top style="thin"/>
      <bottom style="medium"/>
    </border>
    <border>
      <left style="thin"/>
      <right style="medium"/>
      <top style="thin"/>
      <bottom style="thin"/>
    </border>
  </borders>
  <cellStyleXfs count="68">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8" fillId="3" borderId="0" applyNumberFormat="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40" fillId="0" borderId="3" applyNumberFormat="0" applyFill="0" applyAlignment="0" applyProtection="0"/>
    <xf numFmtId="0" fontId="36" fillId="0" borderId="3" applyNumberFormat="0" applyFill="0" applyAlignment="0" applyProtection="0"/>
    <xf numFmtId="0" fontId="38" fillId="7" borderId="0" applyNumberFormat="0" applyBorder="0" applyAlignment="0" applyProtection="0"/>
    <xf numFmtId="0" fontId="32" fillId="0" borderId="4" applyNumberFormat="0" applyFill="0" applyAlignment="0" applyProtection="0"/>
    <xf numFmtId="0" fontId="38" fillId="3" borderId="0" applyNumberFormat="0" applyBorder="0" applyAlignment="0" applyProtection="0"/>
    <xf numFmtId="0" fontId="39" fillId="2" borderId="5" applyNumberFormat="0" applyAlignment="0" applyProtection="0"/>
    <xf numFmtId="0" fontId="47" fillId="2" borderId="1" applyNumberFormat="0" applyAlignment="0" applyProtection="0"/>
    <xf numFmtId="0" fontId="35" fillId="8" borderId="6" applyNumberFormat="0" applyAlignment="0" applyProtection="0"/>
    <xf numFmtId="0" fontId="30" fillId="9" borderId="0" applyNumberFormat="0" applyBorder="0" applyAlignment="0" applyProtection="0"/>
    <xf numFmtId="0" fontId="38" fillId="10" borderId="0" applyNumberFormat="0" applyBorder="0" applyAlignment="0" applyProtection="0"/>
    <xf numFmtId="0" fontId="48" fillId="0" borderId="7" applyNumberFormat="0" applyFill="0" applyAlignment="0" applyProtection="0"/>
    <xf numFmtId="0" fontId="42" fillId="0" borderId="8" applyNumberFormat="0" applyFill="0" applyAlignment="0" applyProtection="0"/>
    <xf numFmtId="0" fontId="49" fillId="9" borderId="0" applyNumberFormat="0" applyBorder="0" applyAlignment="0" applyProtection="0"/>
    <xf numFmtId="0" fontId="0" fillId="0" borderId="0" applyProtection="0">
      <alignment/>
    </xf>
    <xf numFmtId="0" fontId="45" fillId="11" borderId="0" applyNumberFormat="0" applyBorder="0" applyAlignment="0" applyProtection="0"/>
    <xf numFmtId="0" fontId="30" fillId="12" borderId="0" applyNumberFormat="0" applyBorder="0" applyAlignment="0" applyProtection="0"/>
    <xf numFmtId="0" fontId="38" fillId="13"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8" fillId="8" borderId="0" applyNumberFormat="0" applyBorder="0" applyAlignment="0" applyProtection="0"/>
    <xf numFmtId="0" fontId="38" fillId="15"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8" fillId="16" borderId="0" applyNumberFormat="0" applyBorder="0" applyAlignment="0" applyProtection="0"/>
    <xf numFmtId="0" fontId="30" fillId="1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0" fillId="4" borderId="0" applyNumberFormat="0" applyBorder="0" applyAlignment="0" applyProtection="0"/>
    <xf numFmtId="0" fontId="38" fillId="4" borderId="0" applyNumberFormat="0" applyBorder="0" applyAlignment="0" applyProtection="0"/>
    <xf numFmtId="0" fontId="0" fillId="0" borderId="0" applyProtection="0">
      <alignment vertical="center"/>
    </xf>
    <xf numFmtId="0" fontId="0" fillId="0" borderId="0">
      <alignment vertical="center"/>
      <protection/>
    </xf>
    <xf numFmtId="0" fontId="41" fillId="0" borderId="0" applyProtection="0">
      <alignment/>
    </xf>
    <xf numFmtId="0" fontId="0" fillId="0" borderId="0">
      <alignment vertical="center"/>
      <protection/>
    </xf>
  </cellStyleXfs>
  <cellXfs count="240">
    <xf numFmtId="0" fontId="0" fillId="0" borderId="0" xfId="0" applyAlignment="1" applyProtection="1">
      <alignment vertical="center"/>
      <protection/>
    </xf>
    <xf numFmtId="0" fontId="1" fillId="0" borderId="0" xfId="67" applyFont="1" applyFill="1" applyAlignment="1" applyProtection="1">
      <alignment/>
      <protection/>
    </xf>
    <xf numFmtId="0" fontId="2" fillId="0" borderId="0" xfId="67" applyFont="1" applyFill="1" applyAlignment="1" applyProtection="1">
      <alignment horizontal="center"/>
      <protection/>
    </xf>
    <xf numFmtId="0" fontId="3" fillId="0" borderId="0" xfId="67" applyFont="1" applyFill="1" applyAlignment="1" applyProtection="1">
      <alignment horizontal="center"/>
      <protection/>
    </xf>
    <xf numFmtId="0" fontId="4" fillId="0" borderId="0" xfId="67" applyFont="1" applyFill="1" applyAlignment="1" applyProtection="1">
      <alignment horizontal="center"/>
      <protection/>
    </xf>
    <xf numFmtId="0" fontId="1" fillId="0" borderId="9" xfId="67" applyFont="1" applyFill="1" applyBorder="1" applyAlignment="1" applyProtection="1">
      <alignment/>
      <protection/>
    </xf>
    <xf numFmtId="0" fontId="1" fillId="0" borderId="10" xfId="67" applyFont="1" applyFill="1" applyBorder="1" applyAlignment="1" applyProtection="1">
      <alignment/>
      <protection/>
    </xf>
    <xf numFmtId="0" fontId="1" fillId="0" borderId="11" xfId="67" applyFont="1" applyFill="1" applyBorder="1" applyAlignment="1" applyProtection="1">
      <alignment/>
      <protection/>
    </xf>
    <xf numFmtId="0" fontId="1" fillId="0" borderId="12" xfId="67" applyFont="1" applyFill="1" applyBorder="1" applyAlignment="1" applyProtection="1">
      <alignment horizontal="center" vertical="center" wrapText="1"/>
      <protection/>
    </xf>
    <xf numFmtId="0" fontId="1" fillId="0" borderId="0" xfId="67" applyFont="1" applyFill="1" applyBorder="1" applyAlignment="1" applyProtection="1">
      <alignment/>
      <protection/>
    </xf>
    <xf numFmtId="0" fontId="1" fillId="0" borderId="13" xfId="67" applyFont="1" applyFill="1" applyBorder="1" applyAlignment="1" applyProtection="1">
      <alignment/>
      <protection/>
    </xf>
    <xf numFmtId="0" fontId="5" fillId="0" borderId="13" xfId="67" applyFont="1" applyFill="1" applyBorder="1" applyAlignment="1" applyProtection="1">
      <alignment horizontal="left" indent="2"/>
      <protection/>
    </xf>
    <xf numFmtId="0" fontId="5" fillId="0" borderId="14" xfId="67" applyFont="1" applyFill="1" applyBorder="1" applyAlignment="1" applyProtection="1">
      <alignment horizontal="left" indent="2"/>
      <protection/>
    </xf>
    <xf numFmtId="0" fontId="5" fillId="0" borderId="13" xfId="67" applyNumberFormat="1" applyFont="1" applyFill="1" applyBorder="1" applyAlignment="1" applyProtection="1">
      <alignment horizontal="left" indent="1"/>
      <protection/>
    </xf>
    <xf numFmtId="0" fontId="5" fillId="0" borderId="11" xfId="67" applyNumberFormat="1" applyFont="1" applyFill="1" applyBorder="1" applyAlignment="1" applyProtection="1">
      <alignment horizontal="left" indent="1"/>
      <protection/>
    </xf>
    <xf numFmtId="0" fontId="1" fillId="0" borderId="13" xfId="67" applyNumberFormat="1" applyFont="1" applyFill="1" applyBorder="1" applyAlignment="1" applyProtection="1">
      <alignment horizontal="left" indent="1"/>
      <protection/>
    </xf>
    <xf numFmtId="0" fontId="5" fillId="0" borderId="10" xfId="67" applyNumberFormat="1" applyFont="1" applyFill="1" applyBorder="1" applyAlignment="1" applyProtection="1">
      <alignment horizontal="left" indent="1"/>
      <protection/>
    </xf>
    <xf numFmtId="0" fontId="1" fillId="0" borderId="15" xfId="67" applyFont="1" applyFill="1" applyBorder="1" applyAlignment="1" applyProtection="1">
      <alignment horizontal="center" vertical="center" wrapText="1"/>
      <protection/>
    </xf>
    <xf numFmtId="0" fontId="6" fillId="0" borderId="10" xfId="67" applyFont="1" applyFill="1" applyBorder="1" applyAlignment="1" applyProtection="1">
      <alignment horizontal="left" vertical="center" indent="1"/>
      <protection/>
    </xf>
    <xf numFmtId="0" fontId="1" fillId="0" borderId="16" xfId="67" applyFont="1" applyFill="1" applyBorder="1" applyAlignment="1" applyProtection="1">
      <alignment horizontal="center" vertical="center" wrapText="1"/>
      <protection/>
    </xf>
    <xf numFmtId="0" fontId="1" fillId="0" borderId="11" xfId="67" applyFont="1" applyFill="1" applyBorder="1" applyAlignment="1" applyProtection="1">
      <alignment horizontal="left" indent="2"/>
      <protection/>
    </xf>
    <xf numFmtId="0" fontId="1" fillId="0" borderId="17" xfId="67" applyFont="1" applyFill="1" applyBorder="1" applyAlignment="1" applyProtection="1">
      <alignment horizontal="center" vertical="center" wrapText="1"/>
      <protection/>
    </xf>
    <xf numFmtId="0" fontId="1" fillId="0" borderId="10" xfId="67" applyFont="1" applyFill="1" applyBorder="1" applyAlignment="1" applyProtection="1">
      <alignment horizontal="center" vertical="center" wrapText="1"/>
      <protection/>
    </xf>
    <xf numFmtId="0" fontId="5" fillId="0" borderId="18" xfId="67" applyNumberFormat="1" applyFont="1" applyFill="1" applyBorder="1" applyAlignment="1" applyProtection="1">
      <alignment horizontal="left" indent="1"/>
      <protection/>
    </xf>
    <xf numFmtId="0" fontId="1" fillId="0" borderId="13" xfId="67" applyFont="1" applyFill="1" applyBorder="1" applyAlignment="1" applyProtection="1">
      <alignment horizontal="left"/>
      <protection/>
    </xf>
    <xf numFmtId="0" fontId="1" fillId="0" borderId="14" xfId="67" applyFont="1" applyFill="1" applyBorder="1" applyAlignment="1" applyProtection="1">
      <alignment horizontal="center" vertical="center" wrapText="1"/>
      <protection/>
    </xf>
    <xf numFmtId="0" fontId="1" fillId="0" borderId="19" xfId="67" applyFont="1" applyFill="1" applyBorder="1" applyAlignment="1" applyProtection="1">
      <alignment horizontal="left"/>
      <protection/>
    </xf>
    <xf numFmtId="0" fontId="1" fillId="0" borderId="19" xfId="67" applyFont="1" applyFill="1" applyBorder="1" applyAlignment="1" applyProtection="1">
      <alignment horizontal="center" vertical="center" wrapText="1"/>
      <protection/>
    </xf>
    <xf numFmtId="0" fontId="1" fillId="0" borderId="0" xfId="67" applyFont="1" applyFill="1" applyBorder="1" applyAlignment="1" applyProtection="1">
      <alignment horizontal="left" wrapText="1"/>
      <protection/>
    </xf>
    <xf numFmtId="0" fontId="0" fillId="0" borderId="0" xfId="65" applyFont="1" applyProtection="1">
      <alignment vertical="center"/>
      <protection/>
    </xf>
    <xf numFmtId="0" fontId="1" fillId="0" borderId="0" xfId="65" applyFont="1" applyFill="1" applyAlignment="1" applyProtection="1">
      <alignment horizontal="center" vertical="center" wrapText="1"/>
      <protection/>
    </xf>
    <xf numFmtId="0" fontId="7" fillId="0" borderId="0" xfId="65" applyFont="1" applyFill="1" applyAlignment="1" applyProtection="1">
      <alignment horizontal="center" vertical="center" wrapText="1"/>
      <protection/>
    </xf>
    <xf numFmtId="0" fontId="7" fillId="0" borderId="0" xfId="65" applyFont="1" applyFill="1" applyAlignment="1" applyProtection="1">
      <alignment wrapText="1"/>
      <protection/>
    </xf>
    <xf numFmtId="0" fontId="1" fillId="0" borderId="0" xfId="65" applyFont="1" applyFill="1" applyAlignment="1" applyProtection="1">
      <alignment/>
      <protection/>
    </xf>
    <xf numFmtId="0" fontId="8" fillId="0" borderId="0" xfId="65" applyFont="1" applyFill="1" applyAlignment="1" applyProtection="1">
      <alignment horizontal="center"/>
      <protection/>
    </xf>
    <xf numFmtId="14" fontId="1" fillId="0" borderId="0" xfId="65" applyNumberFormat="1" applyFont="1" applyFill="1" applyAlignment="1" applyProtection="1">
      <alignment/>
      <protection/>
    </xf>
    <xf numFmtId="14" fontId="1" fillId="0" borderId="10" xfId="65" applyNumberFormat="1" applyFont="1" applyFill="1" applyBorder="1" applyAlignment="1" applyProtection="1">
      <alignment horizontal="center"/>
      <protection/>
    </xf>
    <xf numFmtId="0" fontId="1" fillId="0" borderId="10" xfId="65" applyFont="1" applyFill="1" applyBorder="1" applyAlignment="1" applyProtection="1">
      <alignment horizontal="center"/>
      <protection/>
    </xf>
    <xf numFmtId="0" fontId="1" fillId="0" borderId="20" xfId="65" applyFont="1" applyFill="1" applyBorder="1" applyAlignment="1" applyProtection="1">
      <alignment horizontal="center" vertical="center" wrapText="1"/>
      <protection/>
    </xf>
    <xf numFmtId="0" fontId="9" fillId="0" borderId="12" xfId="65" applyFont="1" applyFill="1" applyBorder="1" applyAlignment="1" applyProtection="1">
      <alignment horizontal="center" vertical="center" wrapText="1"/>
      <protection/>
    </xf>
    <xf numFmtId="0" fontId="9" fillId="0" borderId="14" xfId="65" applyFont="1" applyFill="1" applyBorder="1" applyAlignment="1" applyProtection="1">
      <alignment horizontal="center" vertical="center" wrapText="1"/>
      <protection/>
    </xf>
    <xf numFmtId="0" fontId="1" fillId="0" borderId="15" xfId="65" applyFont="1" applyFill="1" applyBorder="1" applyAlignment="1" applyProtection="1">
      <alignment horizontal="center" vertical="center" wrapText="1"/>
      <protection/>
    </xf>
    <xf numFmtId="0" fontId="9" fillId="0" borderId="20" xfId="65" applyFont="1" applyFill="1" applyBorder="1" applyAlignment="1" applyProtection="1">
      <alignment horizontal="center" vertical="center" wrapText="1"/>
      <protection/>
    </xf>
    <xf numFmtId="0" fontId="9" fillId="0" borderId="10" xfId="65" applyFont="1" applyFill="1" applyBorder="1" applyAlignment="1" applyProtection="1">
      <alignment horizontal="center" vertical="center" wrapText="1"/>
      <protection/>
    </xf>
    <xf numFmtId="0" fontId="9" fillId="0" borderId="10" xfId="65" applyFont="1" applyFill="1" applyBorder="1" applyAlignment="1" applyProtection="1">
      <alignment vertical="center" wrapText="1"/>
      <protection/>
    </xf>
    <xf numFmtId="0" fontId="1" fillId="0" borderId="9" xfId="65" applyFont="1" applyFill="1" applyBorder="1" applyAlignment="1" applyProtection="1">
      <alignment horizontal="center" vertical="center" wrapText="1"/>
      <protection/>
    </xf>
    <xf numFmtId="0" fontId="9" fillId="0" borderId="11" xfId="65" applyFont="1" applyFill="1" applyBorder="1" applyAlignment="1" applyProtection="1">
      <alignment horizontal="center" vertical="center" wrapText="1"/>
      <protection/>
    </xf>
    <xf numFmtId="0" fontId="1" fillId="0" borderId="21" xfId="65" applyFont="1" applyFill="1" applyBorder="1" applyAlignment="1" applyProtection="1">
      <alignment horizontal="center" vertical="center" wrapText="1"/>
      <protection/>
    </xf>
    <xf numFmtId="0" fontId="9" fillId="0" borderId="9" xfId="65" applyFont="1" applyFill="1" applyBorder="1" applyAlignment="1" applyProtection="1">
      <alignment horizontal="center" vertical="center" wrapText="1"/>
      <protection/>
    </xf>
    <xf numFmtId="0" fontId="7" fillId="0" borderId="12" xfId="65" applyFont="1" applyFill="1" applyBorder="1" applyAlignment="1" applyProtection="1">
      <alignment horizontal="left" vertical="center" wrapText="1"/>
      <protection/>
    </xf>
    <xf numFmtId="0" fontId="7" fillId="0" borderId="12" xfId="65" applyFont="1" applyFill="1" applyBorder="1" applyAlignment="1" applyProtection="1">
      <alignment horizontal="center" vertical="center" wrapText="1"/>
      <protection/>
    </xf>
    <xf numFmtId="0" fontId="7" fillId="0" borderId="15" xfId="65" applyFont="1" applyFill="1" applyBorder="1" applyAlignment="1" applyProtection="1">
      <alignment horizontal="left" vertical="center" wrapText="1"/>
      <protection/>
    </xf>
    <xf numFmtId="0" fontId="7" fillId="0" borderId="11" xfId="65" applyFont="1" applyFill="1" applyBorder="1" applyAlignment="1" applyProtection="1">
      <alignment horizontal="center" vertical="center" wrapText="1"/>
      <protection/>
    </xf>
    <xf numFmtId="176" fontId="7" fillId="0" borderId="12" xfId="65" applyNumberFormat="1" applyFont="1" applyFill="1" applyBorder="1" applyAlignment="1" applyProtection="1">
      <alignment horizontal="right" vertical="center" wrapText="1"/>
      <protection/>
    </xf>
    <xf numFmtId="0" fontId="10" fillId="0" borderId="11" xfId="65" applyFont="1" applyFill="1" applyBorder="1" applyAlignment="1" applyProtection="1">
      <alignment wrapText="1"/>
      <protection/>
    </xf>
    <xf numFmtId="0" fontId="10" fillId="0" borderId="21" xfId="65" applyFont="1" applyFill="1" applyBorder="1" applyAlignment="1" applyProtection="1">
      <alignment wrapText="1"/>
      <protection/>
    </xf>
    <xf numFmtId="0" fontId="7" fillId="0" borderId="12" xfId="65" applyFont="1" applyFill="1" applyBorder="1" applyAlignment="1" applyProtection="1">
      <alignment wrapText="1"/>
      <protection/>
    </xf>
    <xf numFmtId="176" fontId="7" fillId="0" borderId="12" xfId="65" applyNumberFormat="1" applyFont="1" applyFill="1" applyBorder="1" applyAlignment="1" applyProtection="1">
      <alignment horizontal="right" wrapText="1"/>
      <protection/>
    </xf>
    <xf numFmtId="0" fontId="7" fillId="0" borderId="11" xfId="65" applyFont="1" applyFill="1" applyBorder="1" applyAlignment="1" applyProtection="1">
      <alignment wrapText="1"/>
      <protection/>
    </xf>
    <xf numFmtId="0" fontId="7" fillId="0" borderId="22" xfId="65" applyFont="1" applyFill="1" applyBorder="1" applyAlignment="1" applyProtection="1">
      <alignment wrapText="1"/>
      <protection/>
    </xf>
    <xf numFmtId="0" fontId="7" fillId="0" borderId="13" xfId="65" applyFont="1" applyFill="1" applyBorder="1" applyAlignment="1" applyProtection="1">
      <alignment wrapText="1"/>
      <protection/>
    </xf>
    <xf numFmtId="176" fontId="7" fillId="0" borderId="13" xfId="65" applyNumberFormat="1" applyFont="1" applyFill="1" applyBorder="1" applyAlignment="1" applyProtection="1">
      <alignment horizontal="right" wrapText="1"/>
      <protection/>
    </xf>
    <xf numFmtId="0" fontId="11" fillId="0" borderId="21" xfId="65" applyNumberFormat="1" applyFont="1" applyFill="1" applyBorder="1" applyAlignment="1" applyProtection="1">
      <alignment horizontal="left" wrapText="1"/>
      <protection/>
    </xf>
    <xf numFmtId="0" fontId="7" fillId="0" borderId="23" xfId="65" applyFont="1" applyFill="1" applyBorder="1" applyAlignment="1" applyProtection="1">
      <alignment wrapText="1"/>
      <protection/>
    </xf>
    <xf numFmtId="176" fontId="7" fillId="0" borderId="23" xfId="65" applyNumberFormat="1" applyFont="1" applyFill="1" applyBorder="1" applyAlignment="1" applyProtection="1">
      <alignment horizontal="right" wrapText="1"/>
      <protection/>
    </xf>
    <xf numFmtId="0" fontId="7" fillId="0" borderId="10" xfId="65" applyFont="1" applyFill="1" applyBorder="1" applyAlignment="1" applyProtection="1">
      <alignment horizontal="center" vertical="center" wrapText="1"/>
      <protection/>
    </xf>
    <xf numFmtId="176" fontId="7" fillId="0" borderId="10" xfId="65" applyNumberFormat="1" applyFont="1" applyFill="1" applyBorder="1" applyAlignment="1" applyProtection="1">
      <alignment horizontal="right" vertical="center" wrapText="1"/>
      <protection/>
    </xf>
    <xf numFmtId="0" fontId="11" fillId="0" borderId="13" xfId="65" applyFont="1" applyFill="1" applyBorder="1" applyAlignment="1" applyProtection="1">
      <alignment horizontal="left" wrapText="1"/>
      <protection/>
    </xf>
    <xf numFmtId="0" fontId="7" fillId="2" borderId="12" xfId="65" applyFont="1" applyFill="1" applyBorder="1" applyAlignment="1" applyProtection="1">
      <alignment horizontal="center" vertical="center" wrapText="1"/>
      <protection/>
    </xf>
    <xf numFmtId="0" fontId="7" fillId="0" borderId="24" xfId="65" applyFont="1" applyFill="1" applyBorder="1" applyAlignment="1" applyProtection="1">
      <alignment wrapText="1"/>
      <protection/>
    </xf>
    <xf numFmtId="176" fontId="7" fillId="0" borderId="24" xfId="65" applyNumberFormat="1" applyFont="1" applyFill="1" applyBorder="1" applyAlignment="1" applyProtection="1">
      <alignment horizontal="right" wrapText="1"/>
      <protection/>
    </xf>
    <xf numFmtId="0" fontId="11" fillId="0" borderId="10" xfId="65" applyFont="1" applyFill="1" applyBorder="1" applyAlignment="1" applyProtection="1">
      <alignment horizontal="left" wrapText="1"/>
      <protection/>
    </xf>
    <xf numFmtId="0" fontId="11" fillId="0" borderId="11" xfId="65" applyNumberFormat="1" applyFont="1" applyFill="1" applyBorder="1" applyAlignment="1" applyProtection="1">
      <alignment horizontal="left" wrapText="1"/>
      <protection/>
    </xf>
    <xf numFmtId="176" fontId="7" fillId="0" borderId="11" xfId="65" applyNumberFormat="1" applyFont="1" applyFill="1" applyBorder="1" applyAlignment="1" applyProtection="1">
      <alignment horizontal="right" wrapText="1"/>
      <protection/>
    </xf>
    <xf numFmtId="0" fontId="11" fillId="0" borderId="14" xfId="65" applyFont="1" applyFill="1" applyBorder="1" applyAlignment="1" applyProtection="1">
      <alignment horizontal="left" wrapText="1"/>
      <protection/>
    </xf>
    <xf numFmtId="0" fontId="7" fillId="0" borderId="11" xfId="65" applyFont="1" applyFill="1" applyBorder="1" applyAlignment="1" applyProtection="1">
      <alignment horizontal="left" wrapText="1"/>
      <protection/>
    </xf>
    <xf numFmtId="0" fontId="11" fillId="0" borderId="18" xfId="65" applyNumberFormat="1" applyFont="1" applyFill="1" applyBorder="1" applyAlignment="1" applyProtection="1">
      <alignment wrapText="1"/>
      <protection/>
    </xf>
    <xf numFmtId="0" fontId="11" fillId="0" borderId="13" xfId="65" applyNumberFormat="1" applyFont="1" applyFill="1" applyBorder="1" applyAlignment="1" applyProtection="1">
      <alignment wrapText="1"/>
      <protection/>
    </xf>
    <xf numFmtId="0" fontId="11" fillId="0" borderId="11" xfId="65" applyNumberFormat="1" applyFont="1" applyFill="1" applyBorder="1" applyAlignment="1" applyProtection="1">
      <alignment wrapText="1"/>
      <protection/>
    </xf>
    <xf numFmtId="0" fontId="7" fillId="0" borderId="13" xfId="65" applyNumberFormat="1" applyFont="1" applyFill="1" applyBorder="1" applyAlignment="1" applyProtection="1">
      <alignment wrapText="1"/>
      <protection/>
    </xf>
    <xf numFmtId="0" fontId="11" fillId="0" borderId="25" xfId="65" applyNumberFormat="1" applyFont="1" applyFill="1" applyBorder="1" applyAlignment="1" applyProtection="1">
      <alignment horizontal="left" wrapText="1"/>
      <protection/>
    </xf>
    <xf numFmtId="0" fontId="11" fillId="0" borderId="10" xfId="65" applyNumberFormat="1" applyFont="1" applyFill="1" applyBorder="1" applyAlignment="1" applyProtection="1">
      <alignment wrapText="1"/>
      <protection/>
    </xf>
    <xf numFmtId="0" fontId="7" fillId="0" borderId="15" xfId="65" applyFont="1" applyFill="1" applyBorder="1" applyAlignment="1" applyProtection="1">
      <alignment horizontal="center" vertical="center" wrapText="1"/>
      <protection/>
    </xf>
    <xf numFmtId="0" fontId="6" fillId="0" borderId="10" xfId="65" applyFont="1" applyFill="1" applyBorder="1" applyAlignment="1" applyProtection="1">
      <alignment vertical="center" wrapText="1"/>
      <protection/>
    </xf>
    <xf numFmtId="0" fontId="11" fillId="0" borderId="26" xfId="65" applyFont="1" applyFill="1" applyBorder="1" applyAlignment="1" applyProtection="1">
      <alignment horizontal="left" wrapText="1"/>
      <protection/>
    </xf>
    <xf numFmtId="0" fontId="11" fillId="0" borderId="11" xfId="65" applyFont="1" applyFill="1" applyBorder="1" applyAlignment="1" applyProtection="1">
      <alignment horizontal="left" wrapText="1"/>
      <protection/>
    </xf>
    <xf numFmtId="0" fontId="7" fillId="0" borderId="10" xfId="65" applyFont="1" applyFill="1" applyBorder="1" applyAlignment="1" applyProtection="1">
      <alignment wrapText="1"/>
      <protection/>
    </xf>
    <xf numFmtId="0" fontId="7" fillId="0" borderId="21" xfId="65" applyFont="1" applyFill="1" applyBorder="1" applyAlignment="1" applyProtection="1">
      <alignment wrapText="1"/>
      <protection/>
    </xf>
    <xf numFmtId="176" fontId="7" fillId="0" borderId="21" xfId="65" applyNumberFormat="1" applyFont="1" applyFill="1" applyBorder="1" applyAlignment="1" applyProtection="1">
      <alignment horizontal="right" wrapText="1"/>
      <protection/>
    </xf>
    <xf numFmtId="0" fontId="7" fillId="0" borderId="20" xfId="65" applyFont="1" applyFill="1" applyBorder="1" applyAlignment="1" applyProtection="1">
      <alignment horizontal="center" vertical="center" wrapText="1"/>
      <protection/>
    </xf>
    <xf numFmtId="0" fontId="7" fillId="0" borderId="10" xfId="65" applyNumberFormat="1" applyFont="1" applyFill="1" applyBorder="1" applyAlignment="1" applyProtection="1">
      <alignment wrapText="1"/>
      <protection/>
    </xf>
    <xf numFmtId="176" fontId="7" fillId="0" borderId="22" xfId="65" applyNumberFormat="1" applyFont="1" applyFill="1" applyBorder="1" applyAlignment="1" applyProtection="1">
      <alignment horizontal="right" wrapText="1"/>
      <protection/>
    </xf>
    <xf numFmtId="176" fontId="7" fillId="0" borderId="10" xfId="65" applyNumberFormat="1" applyFont="1" applyFill="1" applyBorder="1" applyAlignment="1" applyProtection="1">
      <alignment horizontal="right" wrapText="1"/>
      <protection/>
    </xf>
    <xf numFmtId="0" fontId="7" fillId="0" borderId="20" xfId="65" applyFont="1" applyFill="1" applyBorder="1" applyAlignment="1" applyProtection="1">
      <alignment wrapText="1"/>
      <protection/>
    </xf>
    <xf numFmtId="176" fontId="7" fillId="0" borderId="27" xfId="65" applyNumberFormat="1" applyFont="1" applyFill="1" applyBorder="1" applyAlignment="1" applyProtection="1">
      <alignment wrapText="1"/>
      <protection/>
    </xf>
    <xf numFmtId="0" fontId="11" fillId="0" borderId="11" xfId="65" applyFont="1" applyFill="1" applyBorder="1" applyAlignment="1" applyProtection="1">
      <alignment wrapText="1"/>
      <protection/>
    </xf>
    <xf numFmtId="0" fontId="7" fillId="0" borderId="14" xfId="65" applyFont="1" applyFill="1" applyBorder="1" applyAlignment="1" applyProtection="1">
      <alignment horizontal="center" vertical="center" wrapText="1"/>
      <protection/>
    </xf>
    <xf numFmtId="0" fontId="11" fillId="0" borderId="12" xfId="65" applyFont="1" applyFill="1" applyBorder="1" applyAlignment="1" applyProtection="1">
      <alignment wrapText="1"/>
      <protection/>
    </xf>
    <xf numFmtId="176" fontId="7" fillId="0" borderId="12" xfId="65" applyNumberFormat="1" applyFont="1" applyFill="1" applyBorder="1" applyAlignment="1" applyProtection="1">
      <alignment wrapText="1"/>
      <protection/>
    </xf>
    <xf numFmtId="0" fontId="7" fillId="0" borderId="26" xfId="65" applyFont="1" applyFill="1" applyBorder="1" applyAlignment="1" applyProtection="1">
      <alignment horizontal="center" vertical="center" wrapText="1"/>
      <protection/>
    </xf>
    <xf numFmtId="176" fontId="7" fillId="0" borderId="11" xfId="65" applyNumberFormat="1" applyFont="1" applyFill="1" applyBorder="1" applyAlignment="1" applyProtection="1">
      <alignment wrapText="1"/>
      <protection/>
    </xf>
    <xf numFmtId="0" fontId="10" fillId="0" borderId="28" xfId="65" applyFont="1" applyFill="1" applyBorder="1" applyAlignment="1" applyProtection="1">
      <alignment wrapText="1"/>
      <protection/>
    </xf>
    <xf numFmtId="0" fontId="10" fillId="0" borderId="15" xfId="65" applyFont="1" applyFill="1" applyBorder="1" applyAlignment="1" applyProtection="1">
      <alignment wrapText="1"/>
      <protection/>
    </xf>
    <xf numFmtId="0" fontId="7" fillId="0" borderId="23" xfId="65" applyFont="1" applyFill="1" applyBorder="1" applyAlignment="1" applyProtection="1">
      <alignment horizontal="center" vertical="center" wrapText="1"/>
      <protection/>
    </xf>
    <xf numFmtId="176" fontId="7" fillId="0" borderId="13" xfId="65" applyNumberFormat="1" applyFont="1" applyFill="1" applyBorder="1" applyAlignment="1" applyProtection="1">
      <alignment wrapText="1"/>
      <protection/>
    </xf>
    <xf numFmtId="176" fontId="7" fillId="0" borderId="10" xfId="65" applyNumberFormat="1" applyFont="1" applyFill="1" applyBorder="1" applyAlignment="1" applyProtection="1">
      <alignment wrapText="1"/>
      <protection/>
    </xf>
    <xf numFmtId="0" fontId="12" fillId="0" borderId="0" xfId="65" applyFont="1" applyFill="1" applyAlignment="1" applyProtection="1">
      <alignment/>
      <protection/>
    </xf>
    <xf numFmtId="0" fontId="9" fillId="0" borderId="15" xfId="65" applyFont="1" applyFill="1" applyBorder="1" applyAlignment="1" applyProtection="1">
      <alignment horizontal="center" vertical="center" wrapText="1"/>
      <protection/>
    </xf>
    <xf numFmtId="0" fontId="9" fillId="0" borderId="21" xfId="65" applyFont="1" applyFill="1" applyBorder="1" applyAlignment="1" applyProtection="1">
      <alignment horizontal="center" vertical="center" wrapText="1"/>
      <protection/>
    </xf>
    <xf numFmtId="0" fontId="7" fillId="0" borderId="11" xfId="65" applyFont="1" applyFill="1" applyBorder="1" applyAlignment="1" applyProtection="1">
      <alignment horizontal="right" vertical="center" wrapText="1"/>
      <protection/>
    </xf>
    <xf numFmtId="0" fontId="7" fillId="0" borderId="0" xfId="65" applyFont="1" applyFill="1" applyBorder="1" applyAlignment="1" applyProtection="1">
      <alignment wrapText="1"/>
      <protection/>
    </xf>
    <xf numFmtId="177" fontId="7" fillId="0" borderId="10" xfId="65" applyNumberFormat="1" applyFont="1" applyFill="1" applyBorder="1" applyAlignment="1" applyProtection="1">
      <alignment horizontal="right" wrapText="1"/>
      <protection/>
    </xf>
    <xf numFmtId="176" fontId="1" fillId="0" borderId="0" xfId="65" applyNumberFormat="1" applyFont="1" applyFill="1" applyAlignment="1" applyProtection="1">
      <alignment/>
      <protection/>
    </xf>
    <xf numFmtId="177" fontId="1" fillId="0" borderId="0" xfId="65" applyNumberFormat="1" applyFont="1" applyFill="1" applyAlignment="1" applyProtection="1">
      <alignment/>
      <protection/>
    </xf>
    <xf numFmtId="0" fontId="3" fillId="0" borderId="0" xfId="0" applyFont="1" applyFill="1" applyAlignment="1" applyProtection="1">
      <alignment vertical="center"/>
      <protection/>
    </xf>
    <xf numFmtId="0" fontId="1" fillId="0" borderId="0" xfId="0" applyFont="1" applyFill="1" applyAlignment="1" applyProtection="1">
      <alignment vertical="center"/>
      <protection/>
    </xf>
    <xf numFmtId="0" fontId="0" fillId="0" borderId="0" xfId="0" applyFont="1" applyFill="1" applyAlignment="1" applyProtection="1">
      <alignment vertical="center"/>
      <protection/>
    </xf>
    <xf numFmtId="178" fontId="12" fillId="0" borderId="0" xfId="0" applyNumberFormat="1" applyFont="1" applyFill="1" applyAlignment="1" applyProtection="1">
      <alignment horizontal="left" vertical="center"/>
      <protection/>
    </xf>
    <xf numFmtId="0" fontId="13" fillId="0" borderId="0" xfId="0" applyFont="1" applyFill="1" applyAlignment="1" applyProtection="1">
      <alignment horizontal="left" vertical="center" wrapText="1"/>
      <protection/>
    </xf>
    <xf numFmtId="0" fontId="3" fillId="0" borderId="0" xfId="0" applyFont="1" applyFill="1" applyAlignment="1" applyProtection="1">
      <alignment horizontal="left" vertical="center"/>
      <protection/>
    </xf>
    <xf numFmtId="0" fontId="0" fillId="0" borderId="0" xfId="0" applyFill="1" applyAlignment="1" applyProtection="1">
      <alignment vertical="center"/>
      <protection/>
    </xf>
    <xf numFmtId="0" fontId="1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11" xfId="0" applyFont="1" applyFill="1" applyBorder="1" applyAlignment="1" applyProtection="1">
      <alignment vertical="center"/>
      <protection/>
    </xf>
    <xf numFmtId="179" fontId="15" fillId="0" borderId="9" xfId="0" applyNumberFormat="1" applyFont="1" applyFill="1" applyBorder="1" applyAlignment="1" applyProtection="1">
      <alignment horizontal="left" vertical="center"/>
      <protection/>
    </xf>
    <xf numFmtId="0" fontId="16" fillId="0" borderId="10" xfId="0" applyFont="1" applyFill="1" applyBorder="1" applyAlignment="1" applyProtection="1">
      <alignment horizontal="center" vertical="center" wrapText="1"/>
      <protection/>
    </xf>
    <xf numFmtId="180" fontId="3" fillId="0" borderId="21" xfId="0" applyNumberFormat="1" applyFont="1" applyFill="1" applyBorder="1" applyAlignment="1" applyProtection="1">
      <alignment horizontal="left" vertical="center" wrapText="1"/>
      <protection/>
    </xf>
    <xf numFmtId="180" fontId="17" fillId="0" borderId="0" xfId="0" applyNumberFormat="1" applyFont="1" applyFill="1" applyAlignment="1" applyProtection="1">
      <alignment vertical="center" wrapText="1"/>
      <protection/>
    </xf>
    <xf numFmtId="0" fontId="4" fillId="0" borderId="12" xfId="0" applyFont="1" applyFill="1" applyBorder="1" applyAlignment="1" applyProtection="1">
      <alignment vertical="center"/>
      <protection/>
    </xf>
    <xf numFmtId="179" fontId="12" fillId="0" borderId="20" xfId="0" applyNumberFormat="1" applyFont="1" applyFill="1" applyBorder="1" applyAlignment="1" applyProtection="1">
      <alignment horizontal="left" vertical="center"/>
      <protection/>
    </xf>
    <xf numFmtId="0" fontId="13" fillId="0" borderId="12" xfId="0" applyFont="1" applyFill="1" applyBorder="1" applyAlignment="1" applyProtection="1">
      <alignment wrapText="1"/>
      <protection/>
    </xf>
    <xf numFmtId="179" fontId="12" fillId="0" borderId="9" xfId="0" applyNumberFormat="1" applyFont="1" applyFill="1" applyBorder="1" applyAlignment="1" applyProtection="1">
      <alignment horizontal="left" vertical="center"/>
      <protection/>
    </xf>
    <xf numFmtId="0" fontId="13" fillId="0" borderId="11" xfId="0" applyFont="1" applyFill="1" applyBorder="1" applyAlignment="1" applyProtection="1">
      <alignment wrapText="1"/>
      <protection/>
    </xf>
    <xf numFmtId="181" fontId="18" fillId="0" borderId="15" xfId="0" applyNumberFormat="1" applyFont="1" applyFill="1" applyBorder="1" applyAlignment="1" applyProtection="1">
      <alignment wrapText="1"/>
      <protection/>
    </xf>
    <xf numFmtId="0" fontId="18" fillId="0" borderId="15" xfId="0" applyFont="1" applyFill="1" applyBorder="1" applyAlignment="1" applyProtection="1">
      <alignment wrapText="1"/>
      <protection/>
    </xf>
    <xf numFmtId="0" fontId="19" fillId="0" borderId="15" xfId="0" applyFont="1" applyFill="1" applyBorder="1" applyAlignment="1" applyProtection="1">
      <alignment horizontal="left" wrapText="1"/>
      <protection/>
    </xf>
    <xf numFmtId="0" fontId="0" fillId="0" borderId="10" xfId="0" applyNumberFormat="1" applyFill="1" applyBorder="1" applyAlignment="1">
      <alignment horizontal="left" vertical="center" wrapText="1"/>
    </xf>
    <xf numFmtId="179" fontId="12" fillId="0" borderId="18" xfId="0" applyNumberFormat="1" applyFont="1" applyFill="1" applyBorder="1" applyAlignment="1" applyProtection="1">
      <alignment horizontal="left" vertical="center"/>
      <protection/>
    </xf>
    <xf numFmtId="0" fontId="0" fillId="0" borderId="23" xfId="0" applyNumberFormat="1" applyFill="1" applyBorder="1" applyAlignment="1">
      <alignment horizontal="left" vertical="center" wrapText="1"/>
    </xf>
    <xf numFmtId="0" fontId="4" fillId="0" borderId="9" xfId="0" applyFont="1" applyFill="1" applyBorder="1" applyAlignment="1" applyProtection="1">
      <alignment vertical="center"/>
      <protection/>
    </xf>
    <xf numFmtId="179" fontId="12" fillId="0" borderId="10" xfId="0" applyNumberFormat="1" applyFont="1" applyFill="1" applyBorder="1" applyAlignment="1" applyProtection="1">
      <alignment horizontal="left" vertical="center"/>
      <protection/>
    </xf>
    <xf numFmtId="0" fontId="19" fillId="0" borderId="0" xfId="0" applyFont="1" applyFill="1" applyBorder="1" applyAlignment="1" applyProtection="1">
      <alignment horizontal="left" wrapText="1"/>
      <protection/>
    </xf>
    <xf numFmtId="181" fontId="18" fillId="0" borderId="10" xfId="0" applyNumberFormat="1" applyFont="1" applyFill="1" applyBorder="1" applyAlignment="1" applyProtection="1">
      <alignment wrapText="1"/>
      <protection/>
    </xf>
    <xf numFmtId="0" fontId="13"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vertical="center"/>
      <protection/>
    </xf>
    <xf numFmtId="0" fontId="20" fillId="0" borderId="11" xfId="0" applyFont="1" applyFill="1" applyBorder="1" applyAlignment="1" applyProtection="1">
      <alignment wrapText="1"/>
      <protection/>
    </xf>
    <xf numFmtId="0" fontId="0" fillId="0" borderId="11" xfId="0" applyFill="1" applyBorder="1" applyAlignment="1" applyProtection="1">
      <alignment horizontal="left" vertical="center" wrapText="1"/>
      <protection/>
    </xf>
    <xf numFmtId="181" fontId="18" fillId="0" borderId="25" xfId="0" applyNumberFormat="1" applyFont="1" applyFill="1" applyBorder="1" applyAlignment="1" applyProtection="1">
      <alignment wrapText="1"/>
      <protection/>
    </xf>
    <xf numFmtId="0" fontId="18" fillId="0" borderId="25" xfId="0" applyFont="1" applyFill="1" applyBorder="1" applyAlignment="1" applyProtection="1">
      <alignment wrapText="1"/>
      <protection/>
    </xf>
    <xf numFmtId="0" fontId="18" fillId="0" borderId="10" xfId="0" applyFont="1" applyFill="1" applyBorder="1" applyAlignment="1" applyProtection="1">
      <alignment wrapText="1"/>
      <protection/>
    </xf>
    <xf numFmtId="0" fontId="0" fillId="0" borderId="11" xfId="0" applyFill="1" applyBorder="1" applyAlignment="1" applyProtection="1">
      <alignment horizontal="left" vertical="center"/>
      <protection/>
    </xf>
    <xf numFmtId="0" fontId="0" fillId="0" borderId="11" xfId="0" applyFill="1" applyBorder="1" applyAlignment="1" applyProtection="1">
      <alignment wrapText="1"/>
      <protection/>
    </xf>
    <xf numFmtId="181" fontId="20" fillId="0" borderId="10" xfId="0" applyNumberFormat="1" applyFont="1" applyFill="1" applyBorder="1" applyAlignment="1" applyProtection="1">
      <alignment wrapText="1"/>
      <protection/>
    </xf>
    <xf numFmtId="0" fontId="20" fillId="0" borderId="10" xfId="0" applyFont="1" applyFill="1" applyBorder="1" applyAlignment="1" applyProtection="1">
      <alignment wrapText="1"/>
      <protection/>
    </xf>
    <xf numFmtId="0" fontId="0"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20" fillId="0" borderId="0" xfId="0" applyFont="1" applyAlignment="1" applyProtection="1">
      <alignment/>
      <protection/>
    </xf>
    <xf numFmtId="0" fontId="20" fillId="9" borderId="0" xfId="0" applyFont="1" applyFill="1" applyAlignment="1" applyProtection="1">
      <alignment/>
      <protection/>
    </xf>
    <xf numFmtId="0" fontId="21" fillId="9" borderId="0" xfId="0" applyFont="1" applyFill="1" applyAlignment="1" applyProtection="1">
      <alignment/>
      <protection/>
    </xf>
    <xf numFmtId="0" fontId="21" fillId="11" borderId="29" xfId="0" applyFont="1" applyFill="1" applyBorder="1" applyAlignment="1" applyProtection="1">
      <alignment/>
      <protection/>
    </xf>
    <xf numFmtId="0" fontId="22" fillId="19" borderId="30" xfId="0" applyFont="1" applyFill="1" applyBorder="1" applyAlignment="1" applyProtection="1">
      <alignment horizontal="center"/>
      <protection/>
    </xf>
    <xf numFmtId="0" fontId="23" fillId="20" borderId="31" xfId="0" applyFont="1" applyFill="1" applyBorder="1" applyAlignment="1" applyProtection="1">
      <alignment horizontal="center"/>
      <protection/>
    </xf>
    <xf numFmtId="0" fontId="22" fillId="19" borderId="31" xfId="0" applyFont="1" applyFill="1" applyBorder="1" applyAlignment="1" applyProtection="1">
      <alignment horizontal="center"/>
      <protection/>
    </xf>
    <xf numFmtId="0" fontId="22" fillId="19" borderId="32" xfId="0" applyFont="1" applyFill="1" applyBorder="1" applyAlignment="1" applyProtection="1">
      <alignment horizontal="center"/>
      <protection/>
    </xf>
    <xf numFmtId="0" fontId="21" fillId="11" borderId="23" xfId="0" applyFont="1" applyFill="1" applyBorder="1" applyAlignment="1" applyProtection="1">
      <alignment/>
      <protection/>
    </xf>
    <xf numFmtId="0" fontId="21" fillId="11" borderId="33" xfId="0" applyFont="1" applyFill="1" applyBorder="1" applyAlignment="1" applyProtection="1">
      <alignment/>
      <protection/>
    </xf>
    <xf numFmtId="3" fontId="0" fillId="0" borderId="0" xfId="0" applyNumberFormat="1" applyFont="1" applyAlignment="1" applyProtection="1">
      <alignment vertical="center"/>
      <protection locked="0"/>
    </xf>
    <xf numFmtId="0" fontId="0" fillId="0" borderId="0" xfId="0" applyFont="1" applyAlignment="1" applyProtection="1">
      <alignment vertical="center"/>
      <protection/>
    </xf>
    <xf numFmtId="3" fontId="24" fillId="0" borderId="0" xfId="0" applyNumberFormat="1" applyFont="1" applyAlignment="1" applyProtection="1">
      <alignment horizontal="center"/>
      <protection locked="0"/>
    </xf>
    <xf numFmtId="3" fontId="25" fillId="0" borderId="0" xfId="0" applyNumberFormat="1" applyFont="1" applyAlignment="1" applyProtection="1">
      <alignment horizontal="center"/>
      <protection locked="0"/>
    </xf>
    <xf numFmtId="3" fontId="12" fillId="0" borderId="0" xfId="0" applyNumberFormat="1" applyFont="1" applyAlignment="1" applyProtection="1">
      <alignment horizontal="centerContinuous"/>
      <protection locked="0"/>
    </xf>
    <xf numFmtId="3" fontId="26" fillId="0" borderId="0" xfId="0" applyNumberFormat="1" applyFont="1" applyAlignment="1" applyProtection="1">
      <alignment horizontal="centerContinuous"/>
      <protection locked="0"/>
    </xf>
    <xf numFmtId="0" fontId="0" fillId="0" borderId="34" xfId="0" applyFont="1" applyBorder="1" applyAlignment="1" applyProtection="1">
      <alignment vertical="center"/>
      <protection/>
    </xf>
    <xf numFmtId="3" fontId="12" fillId="0" borderId="35" xfId="0" applyNumberFormat="1" applyFont="1" applyBorder="1" applyAlignment="1" applyProtection="1">
      <alignment horizontal="center" vertical="center" wrapText="1"/>
      <protection locked="0"/>
    </xf>
    <xf numFmtId="3" fontId="27" fillId="0" borderId="36" xfId="0" applyNumberFormat="1" applyFont="1" applyBorder="1" applyAlignment="1" applyProtection="1">
      <alignment horizontal="center" vertical="center" wrapText="1"/>
      <protection locked="0"/>
    </xf>
    <xf numFmtId="3" fontId="20" fillId="0" borderId="36" xfId="0" applyNumberFormat="1" applyFont="1" applyBorder="1" applyAlignment="1" applyProtection="1">
      <alignment horizontal="center" vertical="center" wrapText="1"/>
      <protection locked="0"/>
    </xf>
    <xf numFmtId="3" fontId="12" fillId="0" borderId="37" xfId="0" applyNumberFormat="1" applyFont="1" applyBorder="1" applyAlignment="1" applyProtection="1">
      <alignment horizontal="center" vertical="center" wrapText="1"/>
      <protection locked="0"/>
    </xf>
    <xf numFmtId="0" fontId="20" fillId="0" borderId="38" xfId="0" applyFont="1" applyBorder="1" applyAlignment="1" applyProtection="1">
      <alignment vertical="center" wrapText="1"/>
      <protection/>
    </xf>
    <xf numFmtId="3" fontId="20" fillId="0" borderId="24" xfId="0" applyNumberFormat="1" applyFont="1" applyBorder="1" applyAlignment="1" applyProtection="1">
      <alignment horizontal="center" vertical="center" wrapText="1"/>
      <protection locked="0"/>
    </xf>
    <xf numFmtId="3" fontId="12" fillId="0" borderId="39" xfId="0" applyNumberFormat="1" applyFont="1" applyBorder="1" applyAlignment="1" applyProtection="1">
      <alignment horizontal="center" vertical="center" wrapText="1"/>
      <protection locked="0"/>
    </xf>
    <xf numFmtId="3" fontId="27" fillId="0" borderId="24" xfId="0" applyNumberFormat="1" applyFont="1" applyBorder="1" applyAlignment="1" applyProtection="1">
      <alignment horizontal="center" vertical="center" wrapText="1"/>
      <protection locked="0"/>
    </xf>
    <xf numFmtId="3" fontId="12" fillId="0" borderId="40" xfId="0" applyNumberFormat="1" applyFont="1" applyBorder="1" applyAlignment="1" applyProtection="1">
      <alignment horizontal="center" vertical="center" wrapText="1"/>
      <protection locked="0"/>
    </xf>
    <xf numFmtId="0" fontId="20" fillId="0" borderId="0" xfId="0" applyFont="1" applyAlignment="1" applyProtection="1">
      <alignment vertical="center" wrapText="1"/>
      <protection/>
    </xf>
    <xf numFmtId="3" fontId="20" fillId="0" borderId="10" xfId="0" applyNumberFormat="1" applyFont="1" applyBorder="1" applyAlignment="1" applyProtection="1">
      <alignment vertical="center" wrapText="1"/>
      <protection locked="0"/>
    </xf>
    <xf numFmtId="1" fontId="12" fillId="0" borderId="41" xfId="0" applyNumberFormat="1" applyFont="1" applyBorder="1" applyAlignment="1" applyProtection="1">
      <alignment/>
      <protection locked="0"/>
    </xf>
    <xf numFmtId="176" fontId="0" fillId="0" borderId="10" xfId="0" applyNumberFormat="1" applyFont="1" applyBorder="1" applyAlignment="1" applyProtection="1">
      <alignment/>
      <protection locked="0"/>
    </xf>
    <xf numFmtId="1" fontId="12" fillId="0" borderId="42" xfId="0" applyNumberFormat="1" applyFont="1" applyBorder="1" applyAlignment="1" applyProtection="1">
      <alignment vertical="center"/>
      <protection locked="0"/>
    </xf>
    <xf numFmtId="0" fontId="0" fillId="0" borderId="10" xfId="0" applyFont="1" applyBorder="1" applyAlignment="1" applyProtection="1">
      <alignment vertical="center"/>
      <protection/>
    </xf>
    <xf numFmtId="0" fontId="12" fillId="0" borderId="41" xfId="0" applyFont="1" applyBorder="1" applyAlignment="1" applyProtection="1">
      <alignment/>
      <protection locked="0"/>
    </xf>
    <xf numFmtId="176" fontId="12" fillId="0" borderId="43" xfId="0" applyNumberFormat="1" applyFont="1" applyBorder="1" applyAlignment="1" applyProtection="1">
      <alignment/>
      <protection locked="0"/>
    </xf>
    <xf numFmtId="1" fontId="12" fillId="0" borderId="41" xfId="0" applyNumberFormat="1" applyFont="1" applyBorder="1" applyAlignment="1" applyProtection="1">
      <alignment vertical="center"/>
      <protection locked="0"/>
    </xf>
    <xf numFmtId="176" fontId="12" fillId="0" borderId="43" xfId="0" applyNumberFormat="1" applyFont="1" applyBorder="1" applyAlignment="1" applyProtection="1">
      <alignment vertical="center"/>
      <protection locked="0"/>
    </xf>
    <xf numFmtId="176" fontId="0" fillId="0" borderId="10" xfId="0" applyNumberFormat="1" applyFont="1" applyBorder="1" applyAlignment="1" applyProtection="1">
      <alignment vertical="center"/>
      <protection locked="0"/>
    </xf>
    <xf numFmtId="176" fontId="12" fillId="0" borderId="43" xfId="0" applyNumberFormat="1" applyFont="1" applyFill="1" applyBorder="1" applyAlignment="1" applyProtection="1">
      <alignment vertical="center"/>
      <protection locked="0"/>
    </xf>
    <xf numFmtId="1" fontId="12" fillId="0" borderId="42" xfId="0" applyNumberFormat="1" applyFont="1" applyBorder="1" applyAlignment="1" applyProtection="1">
      <alignment horizontal="left" vertical="center"/>
      <protection locked="0"/>
    </xf>
    <xf numFmtId="1" fontId="0" fillId="0" borderId="10" xfId="0" applyNumberFormat="1" applyFont="1" applyBorder="1" applyAlignment="1" applyProtection="1">
      <alignment/>
      <protection locked="0"/>
    </xf>
    <xf numFmtId="0" fontId="12" fillId="0" borderId="42" xfId="0" applyFont="1" applyBorder="1" applyAlignment="1" applyProtection="1">
      <alignment horizontal="left" vertical="center"/>
      <protection locked="0"/>
    </xf>
    <xf numFmtId="1" fontId="0" fillId="0" borderId="10" xfId="0" applyNumberFormat="1" applyFont="1" applyBorder="1" applyAlignment="1" applyProtection="1">
      <alignment vertical="center"/>
      <protection locked="0"/>
    </xf>
    <xf numFmtId="1" fontId="12" fillId="0" borderId="42" xfId="0" applyNumberFormat="1" applyFont="1" applyBorder="1" applyAlignment="1" applyProtection="1">
      <alignment vertical="center" wrapText="1"/>
      <protection locked="0"/>
    </xf>
    <xf numFmtId="3" fontId="26" fillId="0" borderId="44" xfId="0" applyNumberFormat="1" applyFont="1" applyBorder="1" applyAlignment="1" applyProtection="1">
      <alignment vertical="center"/>
      <protection locked="0"/>
    </xf>
    <xf numFmtId="1" fontId="0" fillId="0" borderId="33" xfId="0" applyNumberFormat="1" applyFont="1" applyBorder="1" applyAlignment="1" applyProtection="1">
      <alignment horizontal="right" vertical="center"/>
      <protection locked="0"/>
    </xf>
    <xf numFmtId="1" fontId="26" fillId="0" borderId="45" xfId="0" applyNumberFormat="1" applyFont="1" applyBorder="1" applyAlignment="1" applyProtection="1">
      <alignment vertical="center"/>
      <protection locked="0"/>
    </xf>
    <xf numFmtId="0" fontId="0" fillId="0" borderId="33" xfId="0" applyFont="1" applyBorder="1" applyAlignment="1" applyProtection="1">
      <alignment vertical="center"/>
      <protection/>
    </xf>
    <xf numFmtId="0" fontId="12" fillId="0" borderId="39" xfId="0" applyFont="1" applyBorder="1" applyAlignment="1" applyProtection="1">
      <alignment vertical="center"/>
      <protection locked="0"/>
    </xf>
    <xf numFmtId="0" fontId="0" fillId="0" borderId="24" xfId="0" applyFont="1" applyBorder="1" applyAlignment="1" applyProtection="1">
      <alignment horizontal="right"/>
      <protection/>
    </xf>
    <xf numFmtId="1" fontId="12" fillId="0" borderId="46" xfId="0" applyNumberFormat="1" applyFont="1" applyBorder="1" applyAlignment="1" applyProtection="1">
      <alignment vertical="center"/>
      <protection locked="0"/>
    </xf>
    <xf numFmtId="0" fontId="0" fillId="0" borderId="24" xfId="0" applyFont="1" applyBorder="1" applyAlignment="1" applyProtection="1">
      <alignment vertical="center"/>
      <protection/>
    </xf>
    <xf numFmtId="0" fontId="12" fillId="0" borderId="41" xfId="0" applyFont="1" applyBorder="1" applyAlignment="1" applyProtection="1">
      <alignment horizontal="left" vertical="center" indent="1"/>
      <protection locked="0"/>
    </xf>
    <xf numFmtId="0" fontId="0" fillId="0" borderId="10" xfId="0" applyFont="1" applyBorder="1" applyAlignment="1" applyProtection="1">
      <alignment horizontal="right"/>
      <protection/>
    </xf>
    <xf numFmtId="0" fontId="12" fillId="0" borderId="43" xfId="0" applyFont="1" applyBorder="1" applyAlignment="1" applyProtection="1">
      <alignment vertical="center"/>
      <protection locked="0"/>
    </xf>
    <xf numFmtId="0" fontId="0" fillId="0" borderId="10" xfId="0" applyFont="1" applyBorder="1" applyAlignment="1" applyProtection="1">
      <alignment vertical="center"/>
      <protection locked="0"/>
    </xf>
    <xf numFmtId="3" fontId="12" fillId="0" borderId="41" xfId="0" applyNumberFormat="1" applyFont="1" applyBorder="1" applyAlignment="1" applyProtection="1">
      <alignment horizontal="left" vertical="center"/>
      <protection locked="0"/>
    </xf>
    <xf numFmtId="0" fontId="0" fillId="0" borderId="10" xfId="0" applyFont="1" applyFill="1" applyBorder="1" applyAlignment="1" applyProtection="1">
      <alignment vertical="center"/>
      <protection locked="0"/>
    </xf>
    <xf numFmtId="3" fontId="12" fillId="0" borderId="43" xfId="0" applyNumberFormat="1" applyFont="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12" fillId="0" borderId="42" xfId="0" applyNumberFormat="1" applyFont="1" applyBorder="1" applyAlignment="1" applyProtection="1">
      <alignment/>
      <protection locked="0"/>
    </xf>
    <xf numFmtId="3" fontId="0" fillId="0" borderId="41" xfId="0" applyNumberFormat="1" applyFont="1" applyBorder="1" applyAlignment="1" applyProtection="1">
      <alignment vertical="center"/>
      <protection locked="0"/>
    </xf>
    <xf numFmtId="3" fontId="12" fillId="0" borderId="10" xfId="0" applyNumberFormat="1" applyFont="1" applyBorder="1" applyAlignment="1" applyProtection="1">
      <alignment horizontal="right" vertical="center" wrapText="1"/>
      <protection/>
    </xf>
    <xf numFmtId="3" fontId="12" fillId="0" borderId="42" xfId="0" applyNumberFormat="1" applyFont="1" applyBorder="1" applyAlignment="1" applyProtection="1">
      <alignment vertical="center"/>
      <protection locked="0"/>
    </xf>
    <xf numFmtId="3" fontId="27" fillId="0" borderId="41" xfId="0" applyNumberFormat="1" applyFont="1" applyBorder="1" applyAlignment="1" applyProtection="1">
      <alignment horizontal="left" vertical="center"/>
      <protection locked="0"/>
    </xf>
    <xf numFmtId="3" fontId="12" fillId="0" borderId="10" xfId="0" applyNumberFormat="1" applyFont="1" applyBorder="1" applyAlignment="1" applyProtection="1">
      <alignment horizontal="right" vertical="center" wrapText="1"/>
      <protection locked="0"/>
    </xf>
    <xf numFmtId="3" fontId="20" fillId="0" borderId="43" xfId="0" applyNumberFormat="1" applyFont="1" applyBorder="1" applyAlignment="1" applyProtection="1">
      <alignment horizontal="right" vertical="center"/>
      <protection locked="0"/>
    </xf>
    <xf numFmtId="3" fontId="28" fillId="0" borderId="41" xfId="0" applyNumberFormat="1" applyFont="1" applyBorder="1" applyAlignment="1" applyProtection="1">
      <alignment vertical="center"/>
      <protection locked="0"/>
    </xf>
    <xf numFmtId="3" fontId="28" fillId="0" borderId="43" xfId="0" applyNumberFormat="1" applyFont="1" applyBorder="1" applyAlignment="1" applyProtection="1">
      <alignment vertical="center"/>
      <protection locked="0"/>
    </xf>
    <xf numFmtId="3" fontId="12" fillId="0" borderId="41" xfId="0" applyNumberFormat="1" applyFont="1" applyBorder="1" applyAlignment="1" applyProtection="1">
      <alignment vertical="center"/>
      <protection locked="0"/>
    </xf>
    <xf numFmtId="1" fontId="12" fillId="2" borderId="47" xfId="0" applyNumberFormat="1" applyFont="1" applyFill="1" applyBorder="1" applyAlignment="1" applyProtection="1">
      <alignment horizontal="center" vertical="center"/>
      <protection locked="0"/>
    </xf>
    <xf numFmtId="3" fontId="12" fillId="0" borderId="33" xfId="0" applyNumberFormat="1" applyFont="1" applyBorder="1" applyAlignment="1" applyProtection="1">
      <alignment horizontal="right" vertical="center"/>
      <protection/>
    </xf>
    <xf numFmtId="1" fontId="12" fillId="0" borderId="45" xfId="0" applyNumberFormat="1" applyFont="1" applyBorder="1" applyAlignment="1" applyProtection="1">
      <alignment horizontal="center" vertical="center"/>
      <protection locked="0"/>
    </xf>
    <xf numFmtId="0" fontId="0" fillId="0" borderId="33" xfId="0" applyNumberFormat="1" applyFont="1" applyBorder="1" applyAlignment="1" applyProtection="1">
      <alignment vertical="center"/>
      <protection/>
    </xf>
    <xf numFmtId="3" fontId="29" fillId="0" borderId="38" xfId="0" applyNumberFormat="1" applyFont="1" applyBorder="1" applyAlignment="1" applyProtection="1">
      <alignment vertical="center"/>
      <protection locked="0"/>
    </xf>
    <xf numFmtId="3" fontId="0" fillId="0" borderId="38" xfId="0" applyNumberFormat="1" applyFont="1" applyBorder="1" applyAlignment="1" applyProtection="1">
      <alignment vertical="center"/>
      <protection locked="0"/>
    </xf>
    <xf numFmtId="0" fontId="20" fillId="0" borderId="0" xfId="0" applyFont="1" applyAlignment="1" applyProtection="1">
      <alignment vertical="center"/>
      <protection/>
    </xf>
    <xf numFmtId="176" fontId="0" fillId="0" borderId="48" xfId="0" applyNumberFormat="1" applyFont="1" applyBorder="1" applyAlignment="1" applyProtection="1">
      <alignment vertical="center"/>
      <protection/>
    </xf>
    <xf numFmtId="176" fontId="0" fillId="0" borderId="49" xfId="0" applyNumberFormat="1" applyFont="1" applyBorder="1" applyAlignment="1" applyProtection="1">
      <alignment vertical="center"/>
      <protection/>
    </xf>
    <xf numFmtId="176" fontId="0" fillId="0" borderId="24" xfId="0" applyNumberFormat="1" applyFont="1" applyBorder="1" applyAlignment="1" applyProtection="1">
      <alignment vertical="center"/>
      <protection/>
    </xf>
    <xf numFmtId="176" fontId="0" fillId="0" borderId="10" xfId="0" applyNumberFormat="1" applyFont="1" applyBorder="1" applyAlignment="1" applyProtection="1">
      <alignment vertical="center"/>
      <protection/>
    </xf>
    <xf numFmtId="0" fontId="0" fillId="0" borderId="50" xfId="0" applyFont="1" applyBorder="1" applyAlignment="1" applyProtection="1">
      <alignment vertical="center"/>
      <protection/>
    </xf>
    <xf numFmtId="3" fontId="12" fillId="0" borderId="49" xfId="0" applyNumberFormat="1" applyFont="1" applyBorder="1" applyAlignment="1" applyProtection="1">
      <alignment horizontal="right" vertical="center"/>
      <protection/>
    </xf>
    <xf numFmtId="1" fontId="12" fillId="0" borderId="42" xfId="0" applyNumberFormat="1" applyFont="1" applyBorder="1" applyAlignment="1" applyProtection="1" quotePrefix="1">
      <alignment horizontal="left" vertical="center"/>
      <protection locked="0"/>
    </xf>
    <xf numFmtId="0" fontId="12" fillId="0" borderId="42" xfId="0" applyFont="1" applyBorder="1" applyAlignment="1" applyProtection="1" quotePrefix="1">
      <alignment horizontal="left" vertical="center"/>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附件4-6蕉城区 2015年社保基金预算报表"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附件7（环三+国投）地方国有资本经营预算表"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zoomScaleSheetLayoutView="100" workbookViewId="0" topLeftCell="B14081">
      <selection activeCell="A1" sqref="A1"/>
    </sheetView>
  </sheetViews>
  <sheetFormatPr defaultColWidth="9.125" defaultRowHeight="14.25"/>
  <cols>
    <col min="1" max="16384" width="9.125" style="167" customWidth="1"/>
  </cols>
  <sheetData/>
  <sheetProtection/>
  <printOptions/>
  <pageMargins left="0.75" right="0.75" top="1" bottom="1" header="0.5" footer="0.5"/>
  <pageSetup firstPageNumber="0" useFirstPageNumber="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showZeros="0" tabSelected="1" workbookViewId="0" topLeftCell="A1">
      <selection activeCell="C37" sqref="C37"/>
    </sheetView>
  </sheetViews>
  <sheetFormatPr defaultColWidth="9.125" defaultRowHeight="14.25"/>
  <cols>
    <col min="1" max="1" width="32.25390625" style="166" customWidth="1"/>
    <col min="2" max="3" width="12.00390625" style="166" customWidth="1"/>
    <col min="4" max="4" width="10.75390625" style="166" customWidth="1"/>
    <col min="5" max="5" width="32.00390625" style="166" customWidth="1"/>
    <col min="6" max="6" width="9.125" style="167" hidden="1" customWidth="1"/>
    <col min="7" max="10" width="9.125" style="167" customWidth="1"/>
    <col min="11" max="11" width="10.375" style="167" bestFit="1" customWidth="1"/>
    <col min="12" max="16384" width="9.125" style="167" customWidth="1"/>
  </cols>
  <sheetData>
    <row r="1" ht="14.25">
      <c r="A1" s="166" t="s">
        <v>0</v>
      </c>
    </row>
    <row r="2" spans="1:10" ht="26.25" customHeight="1">
      <c r="A2" s="168" t="s">
        <v>1</v>
      </c>
      <c r="B2" s="169"/>
      <c r="C2" s="169"/>
      <c r="D2" s="169"/>
      <c r="E2" s="169"/>
      <c r="F2" s="169"/>
      <c r="G2" s="169"/>
      <c r="H2" s="169"/>
      <c r="I2" s="169"/>
      <c r="J2" s="169"/>
    </row>
    <row r="3" spans="1:10" ht="15.75" customHeight="1">
      <c r="A3" s="170"/>
      <c r="B3" s="170"/>
      <c r="C3" s="170"/>
      <c r="D3" s="170"/>
      <c r="E3" s="171"/>
      <c r="H3" s="172"/>
      <c r="I3" s="172"/>
      <c r="J3" s="231" t="s">
        <v>2</v>
      </c>
    </row>
    <row r="4" spans="1:10" ht="14.25" customHeight="1">
      <c r="A4" s="173" t="s">
        <v>3</v>
      </c>
      <c r="B4" s="174" t="s">
        <v>4</v>
      </c>
      <c r="C4" s="175" t="s">
        <v>5</v>
      </c>
      <c r="D4" s="174" t="s">
        <v>6</v>
      </c>
      <c r="E4" s="176" t="s">
        <v>7</v>
      </c>
      <c r="F4" s="177" t="s">
        <v>8</v>
      </c>
      <c r="G4" s="174" t="s">
        <v>4</v>
      </c>
      <c r="H4" s="178" t="s">
        <v>5</v>
      </c>
      <c r="I4" s="178"/>
      <c r="J4" s="174" t="s">
        <v>6</v>
      </c>
    </row>
    <row r="5" spans="1:10" ht="23.25" customHeight="1">
      <c r="A5" s="179"/>
      <c r="B5" s="178"/>
      <c r="C5" s="180"/>
      <c r="D5" s="178"/>
      <c r="E5" s="181"/>
      <c r="F5" s="182"/>
      <c r="G5" s="178"/>
      <c r="H5" s="183" t="s">
        <v>9</v>
      </c>
      <c r="I5" s="183" t="s">
        <v>10</v>
      </c>
      <c r="J5" s="178"/>
    </row>
    <row r="6" spans="1:10" ht="14.25" customHeight="1">
      <c r="A6" s="184" t="s">
        <v>11</v>
      </c>
      <c r="B6" s="185">
        <f>SUM(B7:B9)</f>
        <v>132000</v>
      </c>
      <c r="C6" s="185">
        <f>SUM(C7:C9)</f>
        <v>15400</v>
      </c>
      <c r="D6" s="185">
        <f>SUM(D7:D9)</f>
        <v>147400</v>
      </c>
      <c r="E6" s="186" t="s">
        <v>12</v>
      </c>
      <c r="F6" s="167">
        <v>23</v>
      </c>
      <c r="G6" s="187">
        <v>30922</v>
      </c>
      <c r="H6" s="187"/>
      <c r="I6" s="187">
        <v>4290.16</v>
      </c>
      <c r="J6" s="232">
        <f aca="true" t="shared" si="0" ref="J6:J29">G6+I6+H6</f>
        <v>35212.16</v>
      </c>
    </row>
    <row r="7" spans="1:10" ht="14.25">
      <c r="A7" s="188" t="s">
        <v>13</v>
      </c>
      <c r="B7" s="189">
        <v>39000</v>
      </c>
      <c r="C7" s="189">
        <v>5800</v>
      </c>
      <c r="D7" s="189">
        <f aca="true" t="shared" si="1" ref="D7:D14">B7+C7</f>
        <v>44800</v>
      </c>
      <c r="E7" s="186" t="s">
        <v>14</v>
      </c>
      <c r="G7" s="187">
        <v>335</v>
      </c>
      <c r="H7" s="187"/>
      <c r="I7" s="187"/>
      <c r="J7" s="232">
        <f t="shared" si="0"/>
        <v>335</v>
      </c>
    </row>
    <row r="8" spans="1:10" ht="14.25">
      <c r="A8" s="190" t="s">
        <v>15</v>
      </c>
      <c r="B8" s="191">
        <v>33000</v>
      </c>
      <c r="C8" s="191">
        <v>11600</v>
      </c>
      <c r="D8" s="189">
        <f t="shared" si="1"/>
        <v>44600</v>
      </c>
      <c r="E8" s="186" t="s">
        <v>16</v>
      </c>
      <c r="F8" s="167">
        <v>65</v>
      </c>
      <c r="G8" s="187">
        <v>5525</v>
      </c>
      <c r="H8" s="187"/>
      <c r="I8" s="187">
        <v>1313.8</v>
      </c>
      <c r="J8" s="232">
        <f t="shared" si="0"/>
        <v>6838.8</v>
      </c>
    </row>
    <row r="9" spans="1:10" ht="14.25">
      <c r="A9" s="190" t="s">
        <v>17</v>
      </c>
      <c r="B9" s="191">
        <v>60000</v>
      </c>
      <c r="C9" s="191">
        <v>-2000</v>
      </c>
      <c r="D9" s="189">
        <f t="shared" si="1"/>
        <v>58000</v>
      </c>
      <c r="E9" s="186" t="s">
        <v>18</v>
      </c>
      <c r="F9" s="167">
        <v>565</v>
      </c>
      <c r="G9" s="187">
        <v>58046</v>
      </c>
      <c r="H9" s="187"/>
      <c r="I9" s="187">
        <v>1931.09</v>
      </c>
      <c r="J9" s="232">
        <f t="shared" si="0"/>
        <v>59977.09</v>
      </c>
    </row>
    <row r="10" spans="1:10" ht="14.25">
      <c r="A10" s="190" t="s">
        <v>19</v>
      </c>
      <c r="B10" s="192">
        <f>SUM(B11:B15)</f>
        <v>18000</v>
      </c>
      <c r="C10" s="192">
        <v>4600</v>
      </c>
      <c r="D10" s="189">
        <f t="shared" si="1"/>
        <v>22600</v>
      </c>
      <c r="E10" s="186" t="s">
        <v>20</v>
      </c>
      <c r="G10" s="187">
        <v>378</v>
      </c>
      <c r="H10" s="187"/>
      <c r="I10" s="187"/>
      <c r="J10" s="232">
        <f t="shared" si="0"/>
        <v>378</v>
      </c>
    </row>
    <row r="11" spans="1:10" ht="14.25">
      <c r="A11" s="190" t="s">
        <v>21</v>
      </c>
      <c r="B11" s="191">
        <v>4000</v>
      </c>
      <c r="C11" s="193">
        <v>3100</v>
      </c>
      <c r="D11" s="189">
        <f t="shared" si="1"/>
        <v>7100</v>
      </c>
      <c r="E11" s="194" t="s">
        <v>22</v>
      </c>
      <c r="F11" s="167">
        <v>1024</v>
      </c>
      <c r="G11" s="187">
        <v>2705</v>
      </c>
      <c r="H11" s="187"/>
      <c r="I11" s="187">
        <v>565</v>
      </c>
      <c r="J11" s="232">
        <f t="shared" si="0"/>
        <v>3270</v>
      </c>
    </row>
    <row r="12" spans="1:10" ht="14.25">
      <c r="A12" s="190" t="s">
        <v>23</v>
      </c>
      <c r="B12" s="191">
        <v>4500</v>
      </c>
      <c r="C12" s="193">
        <v>-2300</v>
      </c>
      <c r="D12" s="189">
        <f t="shared" si="1"/>
        <v>2200</v>
      </c>
      <c r="E12" s="238" t="s">
        <v>24</v>
      </c>
      <c r="F12" s="167">
        <v>30</v>
      </c>
      <c r="G12" s="187">
        <v>23214</v>
      </c>
      <c r="H12" s="187"/>
      <c r="I12" s="187">
        <v>3828.85</v>
      </c>
      <c r="J12" s="232">
        <f t="shared" si="0"/>
        <v>27042.85</v>
      </c>
    </row>
    <row r="13" spans="1:10" ht="14.25">
      <c r="A13" s="190" t="s">
        <v>25</v>
      </c>
      <c r="B13" s="191">
        <v>3900</v>
      </c>
      <c r="C13" s="193">
        <v>-2400</v>
      </c>
      <c r="D13" s="189">
        <f t="shared" si="1"/>
        <v>1500</v>
      </c>
      <c r="E13" s="238" t="s">
        <v>26</v>
      </c>
      <c r="F13" s="167">
        <v>22</v>
      </c>
      <c r="G13" s="187">
        <v>18270</v>
      </c>
      <c r="H13" s="187"/>
      <c r="I13" s="187">
        <v>145.28</v>
      </c>
      <c r="J13" s="232">
        <f t="shared" si="0"/>
        <v>18415.28</v>
      </c>
    </row>
    <row r="14" spans="1:10" ht="14.25">
      <c r="A14" s="190" t="s">
        <v>27</v>
      </c>
      <c r="B14" s="191">
        <v>5600</v>
      </c>
      <c r="C14" s="193">
        <v>6200</v>
      </c>
      <c r="D14" s="189">
        <f t="shared" si="1"/>
        <v>11800</v>
      </c>
      <c r="E14" s="186" t="s">
        <v>28</v>
      </c>
      <c r="F14" s="167">
        <v>1183</v>
      </c>
      <c r="G14" s="187">
        <v>1096</v>
      </c>
      <c r="H14" s="187"/>
      <c r="I14" s="187">
        <v>150</v>
      </c>
      <c r="J14" s="232">
        <f t="shared" si="0"/>
        <v>1246</v>
      </c>
    </row>
    <row r="15" spans="1:10" ht="14.25">
      <c r="A15" s="190" t="s">
        <v>29</v>
      </c>
      <c r="B15" s="191"/>
      <c r="C15" s="191"/>
      <c r="D15" s="191"/>
      <c r="E15" s="186" t="s">
        <v>30</v>
      </c>
      <c r="F15" s="167">
        <v>69</v>
      </c>
      <c r="G15" s="187">
        <v>5728</v>
      </c>
      <c r="H15" s="187">
        <v>5553</v>
      </c>
      <c r="I15" s="187"/>
      <c r="J15" s="232">
        <f t="shared" si="0"/>
        <v>11281</v>
      </c>
    </row>
    <row r="16" spans="1:10" ht="14.25">
      <c r="A16" s="184"/>
      <c r="B16" s="195"/>
      <c r="C16" s="195"/>
      <c r="D16" s="195"/>
      <c r="E16" s="239" t="s">
        <v>31</v>
      </c>
      <c r="F16" s="167">
        <v>5985</v>
      </c>
      <c r="G16" s="187">
        <v>20508</v>
      </c>
      <c r="H16" s="187"/>
      <c r="I16" s="187">
        <v>1537.23</v>
      </c>
      <c r="J16" s="232">
        <f t="shared" si="0"/>
        <v>22045.23</v>
      </c>
    </row>
    <row r="17" spans="1:10" ht="14.25">
      <c r="A17" s="188"/>
      <c r="B17" s="195"/>
      <c r="C17" s="195"/>
      <c r="D17" s="195"/>
      <c r="E17" s="238" t="s">
        <v>32</v>
      </c>
      <c r="F17" s="167">
        <v>164</v>
      </c>
      <c r="G17" s="187">
        <v>1613</v>
      </c>
      <c r="H17" s="187">
        <v>10000</v>
      </c>
      <c r="I17" s="187">
        <v>445.43</v>
      </c>
      <c r="J17" s="232">
        <f t="shared" si="0"/>
        <v>12058.43</v>
      </c>
    </row>
    <row r="18" spans="1:10" ht="14.25">
      <c r="A18" s="190"/>
      <c r="B18" s="197"/>
      <c r="C18" s="197"/>
      <c r="D18" s="197"/>
      <c r="E18" s="238" t="s">
        <v>33</v>
      </c>
      <c r="F18" s="167">
        <v>2539</v>
      </c>
      <c r="G18" s="187">
        <v>18524</v>
      </c>
      <c r="H18" s="187"/>
      <c r="I18" s="187"/>
      <c r="J18" s="232">
        <f t="shared" si="0"/>
        <v>18524</v>
      </c>
    </row>
    <row r="19" spans="1:10" ht="14.25">
      <c r="A19" s="190"/>
      <c r="B19" s="197"/>
      <c r="C19" s="197"/>
      <c r="D19" s="197"/>
      <c r="E19" s="186" t="s">
        <v>34</v>
      </c>
      <c r="F19" s="167">
        <v>220</v>
      </c>
      <c r="G19" s="187">
        <v>1017</v>
      </c>
      <c r="H19" s="187"/>
      <c r="I19" s="187">
        <v>100</v>
      </c>
      <c r="J19" s="232">
        <f t="shared" si="0"/>
        <v>1117</v>
      </c>
    </row>
    <row r="20" spans="1:10" ht="14.25">
      <c r="A20" s="190"/>
      <c r="B20" s="197"/>
      <c r="C20" s="197"/>
      <c r="D20" s="197"/>
      <c r="E20" s="186" t="s">
        <v>35</v>
      </c>
      <c r="G20" s="187">
        <v>549</v>
      </c>
      <c r="H20" s="187"/>
      <c r="I20" s="187">
        <v>39</v>
      </c>
      <c r="J20" s="232">
        <f t="shared" si="0"/>
        <v>588</v>
      </c>
    </row>
    <row r="21" spans="1:10" ht="14.25">
      <c r="A21" s="190"/>
      <c r="B21" s="197"/>
      <c r="C21" s="197"/>
      <c r="D21" s="197"/>
      <c r="E21" s="198" t="s">
        <v>36</v>
      </c>
      <c r="F21" s="167">
        <v>92</v>
      </c>
      <c r="G21" s="187">
        <v>125</v>
      </c>
      <c r="H21" s="187"/>
      <c r="I21" s="187">
        <v>6997.76</v>
      </c>
      <c r="J21" s="232">
        <f t="shared" si="0"/>
        <v>7122.76</v>
      </c>
    </row>
    <row r="22" spans="1:10" ht="14.25">
      <c r="A22" s="190"/>
      <c r="B22" s="197"/>
      <c r="C22" s="197"/>
      <c r="D22" s="197"/>
      <c r="E22" s="186" t="s">
        <v>37</v>
      </c>
      <c r="G22" s="187">
        <v>1500</v>
      </c>
      <c r="H22" s="187"/>
      <c r="I22" s="187"/>
      <c r="J22" s="232">
        <f t="shared" si="0"/>
        <v>1500</v>
      </c>
    </row>
    <row r="23" spans="1:10" ht="14.25">
      <c r="A23" s="190"/>
      <c r="B23" s="197"/>
      <c r="C23" s="197"/>
      <c r="D23" s="197"/>
      <c r="E23" s="186" t="s">
        <v>38</v>
      </c>
      <c r="G23" s="187">
        <v>6583</v>
      </c>
      <c r="H23" s="187">
        <v>6036</v>
      </c>
      <c r="I23" s="187">
        <v>-6036</v>
      </c>
      <c r="J23" s="232">
        <f t="shared" si="0"/>
        <v>6583</v>
      </c>
    </row>
    <row r="24" spans="1:10" ht="14.25">
      <c r="A24" s="190"/>
      <c r="B24" s="197"/>
      <c r="C24" s="197"/>
      <c r="D24" s="197"/>
      <c r="E24" s="186" t="s">
        <v>39</v>
      </c>
      <c r="G24" s="187">
        <v>5103</v>
      </c>
      <c r="H24" s="187"/>
      <c r="I24" s="187">
        <v>35</v>
      </c>
      <c r="J24" s="232">
        <f t="shared" si="0"/>
        <v>5138</v>
      </c>
    </row>
    <row r="25" spans="1:10" ht="14.25">
      <c r="A25" s="190"/>
      <c r="B25" s="197"/>
      <c r="C25" s="197"/>
      <c r="D25" s="197"/>
      <c r="E25" s="186" t="s">
        <v>40</v>
      </c>
      <c r="G25" s="187">
        <v>50</v>
      </c>
      <c r="H25" s="187"/>
      <c r="I25" s="187"/>
      <c r="J25" s="232">
        <f t="shared" si="0"/>
        <v>50</v>
      </c>
    </row>
    <row r="26" spans="1:10" ht="14.25">
      <c r="A26" s="190"/>
      <c r="B26" s="197"/>
      <c r="C26" s="197"/>
      <c r="D26" s="197"/>
      <c r="E26" s="186" t="s">
        <v>41</v>
      </c>
      <c r="F26" s="167">
        <v>766</v>
      </c>
      <c r="G26" s="187">
        <v>3311</v>
      </c>
      <c r="H26" s="187"/>
      <c r="I26" s="187"/>
      <c r="J26" s="232">
        <f t="shared" si="0"/>
        <v>3311</v>
      </c>
    </row>
    <row r="27" spans="1:10" ht="14.25">
      <c r="A27" s="190"/>
      <c r="B27" s="197"/>
      <c r="C27" s="197"/>
      <c r="D27" s="197"/>
      <c r="E27" s="186" t="s">
        <v>42</v>
      </c>
      <c r="G27" s="187">
        <v>3080</v>
      </c>
      <c r="H27" s="187"/>
      <c r="I27" s="187">
        <v>590</v>
      </c>
      <c r="J27" s="232">
        <f t="shared" si="0"/>
        <v>3670</v>
      </c>
    </row>
    <row r="28" spans="1:10" ht="14.25">
      <c r="A28" s="190"/>
      <c r="B28" s="197"/>
      <c r="C28" s="197"/>
      <c r="D28" s="197"/>
      <c r="E28" s="186" t="s">
        <v>43</v>
      </c>
      <c r="F28" s="167">
        <v>630</v>
      </c>
      <c r="G28" s="187">
        <v>11781</v>
      </c>
      <c r="H28" s="187"/>
      <c r="I28" s="187"/>
      <c r="J28" s="232">
        <f t="shared" si="0"/>
        <v>11781</v>
      </c>
    </row>
    <row r="29" spans="1:10" ht="15.75" customHeight="1">
      <c r="A29" s="199" t="s">
        <v>44</v>
      </c>
      <c r="B29" s="200">
        <f>B6+B10</f>
        <v>150000</v>
      </c>
      <c r="C29" s="200">
        <f>C6+C10</f>
        <v>20000</v>
      </c>
      <c r="D29" s="200">
        <f>D6+D10</f>
        <v>170000</v>
      </c>
      <c r="E29" s="201" t="s">
        <v>45</v>
      </c>
      <c r="F29" s="172"/>
      <c r="G29" s="202">
        <v>219963</v>
      </c>
      <c r="H29" s="202">
        <f>SUM(H6:H28)</f>
        <v>21589</v>
      </c>
      <c r="I29" s="202">
        <f>SUM(I6:I28)</f>
        <v>15932.599999999999</v>
      </c>
      <c r="J29" s="233">
        <f t="shared" si="0"/>
        <v>257484.6</v>
      </c>
    </row>
    <row r="30" spans="1:10" ht="14.25">
      <c r="A30" s="203" t="s">
        <v>46</v>
      </c>
      <c r="B30" s="204">
        <f>B31+B32</f>
        <v>65365</v>
      </c>
      <c r="C30" s="204">
        <f>C31+C32</f>
        <v>0</v>
      </c>
      <c r="D30" s="189">
        <f aca="true" t="shared" si="2" ref="D30:D40">B30+C30</f>
        <v>65365</v>
      </c>
      <c r="E30" s="205" t="s">
        <v>47</v>
      </c>
      <c r="G30" s="206">
        <v>30996</v>
      </c>
      <c r="H30" s="206"/>
      <c r="I30" s="234">
        <v>3067.4</v>
      </c>
      <c r="J30" s="232">
        <f>G30+I30</f>
        <v>34063.4</v>
      </c>
    </row>
    <row r="31" spans="1:10" ht="14.25">
      <c r="A31" s="207" t="s">
        <v>48</v>
      </c>
      <c r="B31" s="208">
        <v>3354</v>
      </c>
      <c r="C31" s="209"/>
      <c r="D31" s="189">
        <f t="shared" si="2"/>
        <v>3354</v>
      </c>
      <c r="E31" s="186" t="s">
        <v>49</v>
      </c>
      <c r="G31" s="187">
        <v>2432</v>
      </c>
      <c r="H31" s="187"/>
      <c r="I31" s="187"/>
      <c r="J31" s="232">
        <f>G31+I31</f>
        <v>2432</v>
      </c>
    </row>
    <row r="32" spans="1:10" ht="14.25">
      <c r="A32" s="207" t="s">
        <v>50</v>
      </c>
      <c r="B32" s="210">
        <v>62011</v>
      </c>
      <c r="C32" s="209"/>
      <c r="D32" s="189">
        <f t="shared" si="2"/>
        <v>62011</v>
      </c>
      <c r="E32" s="186" t="s">
        <v>51</v>
      </c>
      <c r="G32" s="187">
        <v>27225</v>
      </c>
      <c r="H32" s="187"/>
      <c r="I32" s="235">
        <v>3067.4</v>
      </c>
      <c r="J32" s="232">
        <f>G32+I32</f>
        <v>30292.4</v>
      </c>
    </row>
    <row r="33" spans="1:10" ht="14.25">
      <c r="A33" s="211" t="s">
        <v>52</v>
      </c>
      <c r="B33" s="212">
        <v>18594</v>
      </c>
      <c r="C33" s="213"/>
      <c r="D33" s="189">
        <f t="shared" si="2"/>
        <v>18594</v>
      </c>
      <c r="E33" s="186" t="s">
        <v>53</v>
      </c>
      <c r="G33" s="187">
        <v>1339</v>
      </c>
      <c r="H33" s="187"/>
      <c r="I33" s="187"/>
      <c r="J33" s="232">
        <f>G33+I33</f>
        <v>1339</v>
      </c>
    </row>
    <row r="34" spans="1:10" ht="14.25">
      <c r="A34" s="211" t="s">
        <v>54</v>
      </c>
      <c r="B34" s="214"/>
      <c r="C34" s="213"/>
      <c r="D34" s="189">
        <f t="shared" si="2"/>
        <v>0</v>
      </c>
      <c r="E34" s="215"/>
      <c r="G34" s="187"/>
      <c r="H34" s="187"/>
      <c r="I34" s="187"/>
      <c r="J34" s="236"/>
    </row>
    <row r="35" spans="1:10" ht="14.25">
      <c r="A35" s="216" t="s">
        <v>55</v>
      </c>
      <c r="B35" s="217">
        <f>B36</f>
        <v>11000</v>
      </c>
      <c r="C35" s="217">
        <f>C36</f>
        <v>-11000</v>
      </c>
      <c r="D35" s="189">
        <f t="shared" si="2"/>
        <v>0</v>
      </c>
      <c r="E35" s="218" t="s">
        <v>56</v>
      </c>
      <c r="G35" s="187"/>
      <c r="H35" s="187"/>
      <c r="I35" s="187"/>
      <c r="J35" s="236"/>
    </row>
    <row r="36" spans="1:10" ht="14.25">
      <c r="A36" s="219" t="s">
        <v>57</v>
      </c>
      <c r="B36" s="220">
        <v>11000</v>
      </c>
      <c r="C36" s="221">
        <v>-11000</v>
      </c>
      <c r="D36" s="189">
        <f t="shared" si="2"/>
        <v>0</v>
      </c>
      <c r="E36" s="218"/>
      <c r="G36" s="187"/>
      <c r="H36" s="187"/>
      <c r="I36" s="187"/>
      <c r="J36" s="236"/>
    </row>
    <row r="37" spans="1:10" ht="14.25">
      <c r="A37" s="219" t="s">
        <v>58</v>
      </c>
      <c r="B37" s="220"/>
      <c r="C37" s="221"/>
      <c r="D37" s="189">
        <f t="shared" si="2"/>
        <v>0</v>
      </c>
      <c r="E37" s="218"/>
      <c r="G37" s="187"/>
      <c r="H37" s="187"/>
      <c r="I37" s="187"/>
      <c r="J37" s="236"/>
    </row>
    <row r="38" spans="1:10" ht="14.25">
      <c r="A38" s="219" t="s">
        <v>59</v>
      </c>
      <c r="B38" s="220"/>
      <c r="C38" s="221"/>
      <c r="D38" s="189">
        <f t="shared" si="2"/>
        <v>0</v>
      </c>
      <c r="E38" s="218"/>
      <c r="G38" s="187"/>
      <c r="H38" s="187"/>
      <c r="I38" s="187"/>
      <c r="J38" s="236"/>
    </row>
    <row r="39" spans="1:10" ht="15.75" customHeight="1">
      <c r="A39" s="222" t="s">
        <v>60</v>
      </c>
      <c r="B39" s="220"/>
      <c r="C39" s="223">
        <f>15553+6036</f>
        <v>21589</v>
      </c>
      <c r="D39" s="189">
        <f t="shared" si="2"/>
        <v>21589</v>
      </c>
      <c r="E39" s="218" t="s">
        <v>61</v>
      </c>
      <c r="G39" s="187"/>
      <c r="H39" s="187"/>
      <c r="I39" s="187"/>
      <c r="J39" s="236"/>
    </row>
    <row r="40" spans="1:10" ht="15.75" customHeight="1">
      <c r="A40" s="222" t="s">
        <v>62</v>
      </c>
      <c r="B40" s="220">
        <v>6000</v>
      </c>
      <c r="C40" s="223">
        <v>10000</v>
      </c>
      <c r="D40" s="189">
        <f t="shared" si="2"/>
        <v>16000</v>
      </c>
      <c r="E40" s="218" t="s">
        <v>63</v>
      </c>
      <c r="G40" s="187"/>
      <c r="H40" s="187"/>
      <c r="I40" s="187"/>
      <c r="J40" s="236"/>
    </row>
    <row r="41" spans="1:10" ht="14.25">
      <c r="A41" s="224" t="s">
        <v>64</v>
      </c>
      <c r="B41" s="220"/>
      <c r="C41" s="213"/>
      <c r="D41" s="220"/>
      <c r="E41" s="218" t="s">
        <v>65</v>
      </c>
      <c r="G41" s="187"/>
      <c r="H41" s="187"/>
      <c r="I41" s="187"/>
      <c r="J41" s="236"/>
    </row>
    <row r="42" spans="1:10" ht="15" customHeight="1">
      <c r="A42" s="225" t="s">
        <v>66</v>
      </c>
      <c r="B42" s="226">
        <f>B29+B30+B33+B35+B39+B40+B41</f>
        <v>250959</v>
      </c>
      <c r="C42" s="226">
        <f>C29+C30+C33+C35+C39+C40+C41</f>
        <v>40589</v>
      </c>
      <c r="D42" s="226">
        <f>D29+D30+D33+D35+D39+D40+D41</f>
        <v>291548</v>
      </c>
      <c r="E42" s="227" t="s">
        <v>67</v>
      </c>
      <c r="G42" s="228">
        <v>250959</v>
      </c>
      <c r="H42" s="228"/>
      <c r="I42" s="228"/>
      <c r="J42" s="237">
        <f>J29+J30+J35+J39</f>
        <v>291548</v>
      </c>
    </row>
    <row r="43" spans="1:5" ht="14.25">
      <c r="A43" s="229"/>
      <c r="B43" s="229"/>
      <c r="C43" s="229"/>
      <c r="D43" s="230"/>
      <c r="E43" s="230"/>
    </row>
  </sheetData>
  <sheetProtection/>
  <mergeCells count="9">
    <mergeCell ref="A2:J2"/>
    <mergeCell ref="H4:I4"/>
    <mergeCell ref="A4:A5"/>
    <mergeCell ref="B4:B5"/>
    <mergeCell ref="C4:C5"/>
    <mergeCell ref="D4:D5"/>
    <mergeCell ref="E4:E5"/>
    <mergeCell ref="G4:G5"/>
    <mergeCell ref="J4:J5"/>
  </mergeCells>
  <dataValidations count="1">
    <dataValidation type="whole" allowBlank="1" showInputMessage="1" showErrorMessage="1" error="请输入整数！" sqref="B6 C6 D6 B10 C10 B21 C21 D21 B22 C22 D22 B23 C23 D23 B24 C24 D24 B16:B20 B25:B28 C16:C20 C25:C28 D16:D20 D25:D28">
      <formula1>1</formula1>
      <formula2>10000000000000</formula2>
    </dataValidation>
  </dataValidations>
  <printOptions horizontalCentered="1"/>
  <pageMargins left="0.37" right="0.2" top="0.17" bottom="0.25" header="0.17" footer="0.24"/>
  <pageSetup cellComments="asDisplayed" firstPageNumber="0" useFirstPageNumber="1"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56" customWidth="1"/>
    <col min="2" max="2" width="1.25" style="156" customWidth="1"/>
    <col min="3" max="3" width="28.875" style="156" customWidth="1"/>
    <col min="4" max="16384" width="8.25390625" style="156" customWidth="1"/>
  </cols>
  <sheetData>
    <row r="1" ht="12">
      <c r="A1" s="157" t="s">
        <v>68</v>
      </c>
    </row>
    <row r="2" ht="13.5" customHeight="1">
      <c r="A2" s="157" t="s">
        <v>69</v>
      </c>
    </row>
    <row r="3" spans="1:3" ht="13.5" customHeight="1">
      <c r="A3" s="158" t="s">
        <v>70</v>
      </c>
      <c r="C3" s="159" t="s">
        <v>71</v>
      </c>
    </row>
    <row r="4" ht="12.75" customHeight="1">
      <c r="A4" s="158">
        <v>3</v>
      </c>
    </row>
    <row r="6" ht="13.5" customHeight="1"/>
    <row r="7" ht="12.75" customHeight="1">
      <c r="A7" s="160" t="s">
        <v>72</v>
      </c>
    </row>
    <row r="8" ht="12.75" customHeight="1">
      <c r="A8" s="161" t="s">
        <v>73</v>
      </c>
    </row>
    <row r="9" ht="12.75" customHeight="1">
      <c r="A9" s="162" t="s">
        <v>74</v>
      </c>
    </row>
    <row r="10" ht="12.75" customHeight="1">
      <c r="A10" s="161" t="s">
        <v>75</v>
      </c>
    </row>
    <row r="11" ht="13.5" customHeight="1">
      <c r="A11" s="163" t="s">
        <v>76</v>
      </c>
    </row>
    <row r="13" ht="13.5" customHeight="1"/>
    <row r="14" ht="13.5" customHeight="1">
      <c r="A14" s="159" t="s">
        <v>77</v>
      </c>
    </row>
    <row r="16" ht="13.5" customHeight="1"/>
    <row r="17" ht="13.5" customHeight="1">
      <c r="C17" s="159" t="s">
        <v>78</v>
      </c>
    </row>
    <row r="20" ht="12.75" customHeight="1">
      <c r="A20" s="164" t="s">
        <v>79</v>
      </c>
    </row>
    <row r="26" ht="13.5" customHeight="1">
      <c r="C26" s="165" t="s">
        <v>80</v>
      </c>
    </row>
  </sheetData>
  <sheetProtection password="8863" sheet="1" objects="1" scenarios="1"/>
  <printOptions/>
  <pageMargins left="0.75" right="0.75" top="1" bottom="1" header="0.5" footer="0.5"/>
  <pageSetup firstPageNumber="0" useFirstPageNumber="1"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A1:F138"/>
  <sheetViews>
    <sheetView workbookViewId="0" topLeftCell="A1">
      <selection activeCell="G13" sqref="G13"/>
    </sheetView>
  </sheetViews>
  <sheetFormatPr defaultColWidth="9.125" defaultRowHeight="14.25"/>
  <cols>
    <col min="1" max="1" width="24.375" style="116" customWidth="1"/>
    <col min="2" max="2" width="15.75390625" style="117" customWidth="1"/>
    <col min="3" max="3" width="55.875" style="118" customWidth="1"/>
    <col min="4" max="4" width="64.875" style="119" hidden="1" customWidth="1"/>
    <col min="5" max="5" width="16.50390625" style="116" hidden="1" customWidth="1"/>
    <col min="6" max="6" width="9.125" style="116" hidden="1" customWidth="1"/>
    <col min="7" max="16384" width="9.125" style="116" customWidth="1"/>
  </cols>
  <sheetData>
    <row r="1" ht="18.75">
      <c r="A1" s="120" t="s">
        <v>81</v>
      </c>
    </row>
    <row r="2" spans="1:3" ht="33" customHeight="1">
      <c r="A2" s="121" t="s">
        <v>82</v>
      </c>
      <c r="B2" s="121"/>
      <c r="C2" s="121"/>
    </row>
    <row r="3" spans="1:3" ht="25.5" customHeight="1">
      <c r="A3" s="121"/>
      <c r="B3" s="121"/>
      <c r="C3" s="122" t="s">
        <v>2</v>
      </c>
    </row>
    <row r="4" spans="1:6" s="114" customFormat="1" ht="27.75" customHeight="1">
      <c r="A4" s="123" t="s">
        <v>83</v>
      </c>
      <c r="B4" s="124">
        <f>SUM(B5:B48)</f>
        <v>4290.158000999999</v>
      </c>
      <c r="C4" s="125" t="s">
        <v>84</v>
      </c>
      <c r="D4" s="126"/>
      <c r="E4" s="127"/>
      <c r="F4" s="127"/>
    </row>
    <row r="5" spans="1:6" s="114" customFormat="1" ht="27.75" customHeight="1">
      <c r="A5" s="128"/>
      <c r="B5" s="129">
        <v>230</v>
      </c>
      <c r="C5" s="130" t="s">
        <v>85</v>
      </c>
      <c r="D5" s="119" t="s">
        <v>86</v>
      </c>
      <c r="F5" s="114">
        <v>10000</v>
      </c>
    </row>
    <row r="6" spans="1:4" s="114" customFormat="1" ht="27.75" customHeight="1">
      <c r="A6" s="128"/>
      <c r="B6" s="129">
        <v>45</v>
      </c>
      <c r="C6" s="130" t="s">
        <v>87</v>
      </c>
      <c r="D6" s="119" t="s">
        <v>86</v>
      </c>
    </row>
    <row r="7" spans="1:4" s="114" customFormat="1" ht="27.75" customHeight="1">
      <c r="A7" s="128"/>
      <c r="B7" s="129">
        <v>20</v>
      </c>
      <c r="C7" s="130" t="s">
        <v>88</v>
      </c>
      <c r="D7" s="119" t="s">
        <v>86</v>
      </c>
    </row>
    <row r="8" spans="1:4" s="114" customFormat="1" ht="27.75" customHeight="1">
      <c r="A8" s="128"/>
      <c r="B8" s="129">
        <v>50</v>
      </c>
      <c r="C8" s="130" t="s">
        <v>89</v>
      </c>
      <c r="D8" s="119" t="s">
        <v>86</v>
      </c>
    </row>
    <row r="9" spans="1:4" s="114" customFormat="1" ht="27.75" customHeight="1">
      <c r="A9" s="128"/>
      <c r="B9" s="129">
        <v>10</v>
      </c>
      <c r="C9" s="130" t="s">
        <v>90</v>
      </c>
      <c r="D9" s="119" t="s">
        <v>86</v>
      </c>
    </row>
    <row r="10" spans="1:4" s="114" customFormat="1" ht="27.75" customHeight="1">
      <c r="A10" s="128"/>
      <c r="B10" s="129">
        <v>170</v>
      </c>
      <c r="C10" s="130" t="s">
        <v>91</v>
      </c>
      <c r="D10" s="119" t="s">
        <v>86</v>
      </c>
    </row>
    <row r="11" spans="1:4" s="114" customFormat="1" ht="27.75" customHeight="1">
      <c r="A11" s="128"/>
      <c r="B11" s="129">
        <v>80</v>
      </c>
      <c r="C11" s="130" t="s">
        <v>92</v>
      </c>
      <c r="D11" s="119" t="s">
        <v>86</v>
      </c>
    </row>
    <row r="12" spans="1:4" s="114" customFormat="1" ht="27.75" customHeight="1">
      <c r="A12" s="128"/>
      <c r="B12" s="129">
        <v>65.6797</v>
      </c>
      <c r="C12" s="130" t="s">
        <v>93</v>
      </c>
      <c r="D12" s="119" t="s">
        <v>86</v>
      </c>
    </row>
    <row r="13" spans="1:4" s="114" customFormat="1" ht="27.75" customHeight="1">
      <c r="A13" s="128"/>
      <c r="B13" s="129">
        <v>10</v>
      </c>
      <c r="C13" s="130" t="s">
        <v>94</v>
      </c>
      <c r="D13" s="119" t="s">
        <v>86</v>
      </c>
    </row>
    <row r="14" spans="1:4" s="114" customFormat="1" ht="27.75" customHeight="1">
      <c r="A14" s="128"/>
      <c r="B14" s="129">
        <v>30</v>
      </c>
      <c r="C14" s="130" t="s">
        <v>95</v>
      </c>
      <c r="D14" s="119" t="s">
        <v>86</v>
      </c>
    </row>
    <row r="15" spans="1:4" s="114" customFormat="1" ht="27.75" customHeight="1">
      <c r="A15" s="128"/>
      <c r="B15" s="129">
        <v>160</v>
      </c>
      <c r="C15" s="130" t="s">
        <v>96</v>
      </c>
      <c r="D15" s="119" t="s">
        <v>86</v>
      </c>
    </row>
    <row r="16" spans="1:4" s="114" customFormat="1" ht="27.75" customHeight="1">
      <c r="A16" s="128"/>
      <c r="B16" s="129">
        <v>20</v>
      </c>
      <c r="C16" s="130" t="s">
        <v>97</v>
      </c>
      <c r="D16" s="119" t="s">
        <v>86</v>
      </c>
    </row>
    <row r="17" spans="1:4" s="114" customFormat="1" ht="27.75" customHeight="1">
      <c r="A17" s="128"/>
      <c r="B17" s="129">
        <v>79.6</v>
      </c>
      <c r="C17" s="130" t="s">
        <v>98</v>
      </c>
      <c r="D17" s="119" t="s">
        <v>86</v>
      </c>
    </row>
    <row r="18" spans="1:4" s="114" customFormat="1" ht="27.75" customHeight="1">
      <c r="A18" s="128"/>
      <c r="B18" s="129">
        <v>3.2848</v>
      </c>
      <c r="C18" s="130" t="s">
        <v>99</v>
      </c>
      <c r="D18" s="119" t="s">
        <v>100</v>
      </c>
    </row>
    <row r="19" spans="1:4" s="114" customFormat="1" ht="27.75" customHeight="1">
      <c r="A19" s="128"/>
      <c r="B19" s="129">
        <v>3.7152</v>
      </c>
      <c r="C19" s="130" t="s">
        <v>99</v>
      </c>
      <c r="D19" s="119" t="s">
        <v>100</v>
      </c>
    </row>
    <row r="20" spans="1:4" s="114" customFormat="1" ht="27.75" customHeight="1">
      <c r="A20" s="128"/>
      <c r="B20" s="129">
        <v>26</v>
      </c>
      <c r="C20" s="130" t="s">
        <v>101</v>
      </c>
      <c r="D20" s="119" t="s">
        <v>102</v>
      </c>
    </row>
    <row r="21" spans="1:4" s="114" customFormat="1" ht="27.75" customHeight="1">
      <c r="A21" s="128"/>
      <c r="B21" s="129">
        <v>15</v>
      </c>
      <c r="C21" s="130" t="s">
        <v>103</v>
      </c>
      <c r="D21" s="119" t="s">
        <v>104</v>
      </c>
    </row>
    <row r="22" spans="1:4" s="114" customFormat="1" ht="27.75" customHeight="1">
      <c r="A22" s="128"/>
      <c r="B22" s="129">
        <v>200</v>
      </c>
      <c r="C22" s="130" t="s">
        <v>105</v>
      </c>
      <c r="D22" s="119" t="s">
        <v>106</v>
      </c>
    </row>
    <row r="23" spans="1:4" s="114" customFormat="1" ht="27.75" customHeight="1">
      <c r="A23" s="128"/>
      <c r="B23" s="129">
        <v>1200</v>
      </c>
      <c r="C23" s="130" t="s">
        <v>107</v>
      </c>
      <c r="D23" s="119" t="s">
        <v>108</v>
      </c>
    </row>
    <row r="24" spans="1:4" s="114" customFormat="1" ht="27.75" customHeight="1">
      <c r="A24" s="128"/>
      <c r="B24" s="129">
        <v>2000</v>
      </c>
      <c r="C24" s="130" t="s">
        <v>109</v>
      </c>
      <c r="D24" s="119" t="s">
        <v>108</v>
      </c>
    </row>
    <row r="25" spans="1:4" s="114" customFormat="1" ht="27.75" customHeight="1">
      <c r="A25" s="128"/>
      <c r="B25" s="129">
        <v>37.5</v>
      </c>
      <c r="C25" s="130" t="s">
        <v>110</v>
      </c>
      <c r="D25" s="119" t="s">
        <v>111</v>
      </c>
    </row>
    <row r="26" spans="1:4" s="114" customFormat="1" ht="27.75" customHeight="1">
      <c r="A26" s="123"/>
      <c r="B26" s="131">
        <v>16.5</v>
      </c>
      <c r="C26" s="132" t="s">
        <v>112</v>
      </c>
      <c r="D26" s="119" t="s">
        <v>113</v>
      </c>
    </row>
    <row r="27" spans="1:4" s="114" customFormat="1" ht="27.75" customHeight="1">
      <c r="A27" s="123"/>
      <c r="B27" s="131">
        <v>2.9971</v>
      </c>
      <c r="C27" s="132" t="s">
        <v>114</v>
      </c>
      <c r="D27" s="119" t="s">
        <v>115</v>
      </c>
    </row>
    <row r="28" spans="1:4" s="114" customFormat="1" ht="27.75" customHeight="1">
      <c r="A28" s="123"/>
      <c r="B28" s="131">
        <v>93.5329</v>
      </c>
      <c r="C28" s="132" t="s">
        <v>116</v>
      </c>
      <c r="D28" s="119" t="s">
        <v>115</v>
      </c>
    </row>
    <row r="29" spans="1:4" s="114" customFormat="1" ht="27.75" customHeight="1">
      <c r="A29" s="123"/>
      <c r="B29" s="131">
        <v>26.4</v>
      </c>
      <c r="C29" s="132" t="s">
        <v>117</v>
      </c>
      <c r="D29" s="119" t="s">
        <v>118</v>
      </c>
    </row>
    <row r="30" spans="1:4" s="114" customFormat="1" ht="27.75" customHeight="1">
      <c r="A30" s="123"/>
      <c r="B30" s="131">
        <v>15</v>
      </c>
      <c r="C30" s="132" t="s">
        <v>119</v>
      </c>
      <c r="D30" s="119" t="s">
        <v>120</v>
      </c>
    </row>
    <row r="31" spans="1:4" s="114" customFormat="1" ht="27.75" customHeight="1">
      <c r="A31" s="123"/>
      <c r="B31" s="131">
        <v>26.623101000000002</v>
      </c>
      <c r="C31" s="132" t="s">
        <v>121</v>
      </c>
      <c r="D31" s="119" t="s">
        <v>120</v>
      </c>
    </row>
    <row r="32" spans="1:4" s="114" customFormat="1" ht="27.75" customHeight="1">
      <c r="A32" s="123"/>
      <c r="B32" s="131">
        <v>0.9252</v>
      </c>
      <c r="C32" s="132" t="s">
        <v>122</v>
      </c>
      <c r="D32" s="119" t="s">
        <v>120</v>
      </c>
    </row>
    <row r="33" spans="1:4" s="114" customFormat="1" ht="27.75" customHeight="1">
      <c r="A33" s="123"/>
      <c r="B33" s="131">
        <v>19</v>
      </c>
      <c r="C33" s="132" t="s">
        <v>123</v>
      </c>
      <c r="D33" s="119" t="s">
        <v>120</v>
      </c>
    </row>
    <row r="34" spans="1:4" s="114" customFormat="1" ht="27.75" customHeight="1">
      <c r="A34" s="123"/>
      <c r="B34" s="133">
        <v>70</v>
      </c>
      <c r="C34" s="134" t="s">
        <v>124</v>
      </c>
      <c r="D34" s="135" t="s">
        <v>115</v>
      </c>
    </row>
    <row r="35" spans="1:4" s="114" customFormat="1" ht="27.75" customHeight="1">
      <c r="A35" s="123"/>
      <c r="B35" s="133">
        <v>60</v>
      </c>
      <c r="C35" s="134" t="s">
        <v>125</v>
      </c>
      <c r="D35" s="135" t="s">
        <v>120</v>
      </c>
    </row>
    <row r="36" spans="1:4" s="114" customFormat="1" ht="27.75" customHeight="1">
      <c r="A36" s="123"/>
      <c r="B36" s="133">
        <v>300</v>
      </c>
      <c r="C36" s="134" t="s">
        <v>126</v>
      </c>
      <c r="D36" s="135" t="s">
        <v>86</v>
      </c>
    </row>
    <row r="37" spans="1:4" s="114" customFormat="1" ht="27.75" customHeight="1">
      <c r="A37" s="123"/>
      <c r="B37" s="133">
        <v>100</v>
      </c>
      <c r="C37" s="134" t="s">
        <v>127</v>
      </c>
      <c r="D37" s="135" t="s">
        <v>86</v>
      </c>
    </row>
    <row r="38" spans="1:4" s="114" customFormat="1" ht="27.75" customHeight="1">
      <c r="A38" s="123"/>
      <c r="B38" s="133">
        <v>70</v>
      </c>
      <c r="C38" s="134" t="s">
        <v>128</v>
      </c>
      <c r="D38" s="135" t="s">
        <v>120</v>
      </c>
    </row>
    <row r="39" spans="1:4" s="114" customFormat="1" ht="27.75" customHeight="1">
      <c r="A39" s="123"/>
      <c r="B39" s="133">
        <v>100</v>
      </c>
      <c r="C39" s="134" t="s">
        <v>129</v>
      </c>
      <c r="D39" s="135" t="s">
        <v>86</v>
      </c>
    </row>
    <row r="40" spans="1:4" s="114" customFormat="1" ht="27.75" customHeight="1">
      <c r="A40" s="123"/>
      <c r="B40" s="133">
        <v>40</v>
      </c>
      <c r="C40" s="134" t="s">
        <v>130</v>
      </c>
      <c r="D40" s="135" t="s">
        <v>118</v>
      </c>
    </row>
    <row r="41" spans="1:4" s="114" customFormat="1" ht="27.75" customHeight="1">
      <c r="A41" s="123"/>
      <c r="B41" s="131">
        <v>80</v>
      </c>
      <c r="C41" s="136" t="s">
        <v>131</v>
      </c>
      <c r="D41" s="119" t="s">
        <v>132</v>
      </c>
    </row>
    <row r="42" spans="1:4" s="114" customFormat="1" ht="27.75" customHeight="1">
      <c r="A42" s="123"/>
      <c r="B42" s="131">
        <v>13.4</v>
      </c>
      <c r="C42" s="136" t="s">
        <v>133</v>
      </c>
      <c r="D42" s="135" t="s">
        <v>118</v>
      </c>
    </row>
    <row r="43" spans="1:4" s="114" customFormat="1" ht="27.75" customHeight="1">
      <c r="A43" s="123"/>
      <c r="B43" s="131">
        <v>-500</v>
      </c>
      <c r="C43" s="136" t="s">
        <v>134</v>
      </c>
      <c r="D43" s="119">
        <v>2012604</v>
      </c>
    </row>
    <row r="44" spans="1:4" s="114" customFormat="1" ht="27.75" customHeight="1">
      <c r="A44" s="123"/>
      <c r="B44" s="137">
        <v>-1000</v>
      </c>
      <c r="C44" s="138" t="s">
        <v>135</v>
      </c>
      <c r="D44" s="135" t="s">
        <v>118</v>
      </c>
    </row>
    <row r="45" spans="1:4" s="114" customFormat="1" ht="27.75" customHeight="1">
      <c r="A45" s="139"/>
      <c r="B45" s="140">
        <v>90</v>
      </c>
      <c r="C45" s="136" t="s">
        <v>136</v>
      </c>
      <c r="D45" s="141">
        <v>2010499</v>
      </c>
    </row>
    <row r="46" spans="1:4" s="114" customFormat="1" ht="27.75" customHeight="1">
      <c r="A46" s="139"/>
      <c r="B46" s="140">
        <v>10</v>
      </c>
      <c r="C46" s="136" t="s">
        <v>137</v>
      </c>
      <c r="D46" s="135" t="s">
        <v>86</v>
      </c>
    </row>
    <row r="47" spans="1:4" s="114" customFormat="1" ht="27.75" customHeight="1">
      <c r="A47" s="139"/>
      <c r="B47" s="142">
        <v>100</v>
      </c>
      <c r="C47" s="134" t="s">
        <v>138</v>
      </c>
      <c r="D47" s="135" t="s">
        <v>86</v>
      </c>
    </row>
    <row r="48" spans="1:4" s="114" customFormat="1" ht="27.75" customHeight="1">
      <c r="A48" s="139"/>
      <c r="B48" s="142">
        <v>100</v>
      </c>
      <c r="C48" s="134" t="s">
        <v>139</v>
      </c>
      <c r="D48" s="135" t="s">
        <v>140</v>
      </c>
    </row>
    <row r="49" spans="1:4" s="115" customFormat="1" ht="27.75" customHeight="1">
      <c r="A49" s="123" t="s">
        <v>141</v>
      </c>
      <c r="B49" s="124">
        <f>SUM(B50:B55)</f>
        <v>1313.8</v>
      </c>
      <c r="C49" s="143"/>
      <c r="D49" s="119"/>
    </row>
    <row r="50" spans="1:6" s="115" customFormat="1" ht="27.75" customHeight="1">
      <c r="A50" s="144"/>
      <c r="B50" s="131">
        <v>50</v>
      </c>
      <c r="C50" s="143" t="s">
        <v>142</v>
      </c>
      <c r="D50" s="119" t="s">
        <v>143</v>
      </c>
      <c r="F50" s="115">
        <v>10000</v>
      </c>
    </row>
    <row r="51" spans="1:4" s="115" customFormat="1" ht="27.75" customHeight="1">
      <c r="A51" s="144"/>
      <c r="B51" s="131">
        <v>180</v>
      </c>
      <c r="C51" s="143" t="s">
        <v>144</v>
      </c>
      <c r="D51" s="119" t="s">
        <v>145</v>
      </c>
    </row>
    <row r="52" spans="1:4" s="115" customFormat="1" ht="27.75" customHeight="1">
      <c r="A52" s="144"/>
      <c r="B52" s="131">
        <v>448</v>
      </c>
      <c r="C52" s="143" t="s">
        <v>146</v>
      </c>
      <c r="D52" s="119" t="s">
        <v>147</v>
      </c>
    </row>
    <row r="53" spans="1:4" s="115" customFormat="1" ht="27.75" customHeight="1">
      <c r="A53" s="144"/>
      <c r="B53" s="131">
        <v>100</v>
      </c>
      <c r="C53" s="143" t="s">
        <v>148</v>
      </c>
      <c r="D53" s="119" t="s">
        <v>147</v>
      </c>
    </row>
    <row r="54" spans="1:4" s="115" customFormat="1" ht="27.75" customHeight="1">
      <c r="A54" s="144"/>
      <c r="B54" s="133">
        <v>240</v>
      </c>
      <c r="C54" s="134" t="s">
        <v>149</v>
      </c>
      <c r="D54" s="135" t="s">
        <v>147</v>
      </c>
    </row>
    <row r="55" spans="1:4" s="115" customFormat="1" ht="27.75" customHeight="1">
      <c r="A55" s="144"/>
      <c r="B55" s="131">
        <v>295.8</v>
      </c>
      <c r="C55" s="143" t="s">
        <v>150</v>
      </c>
      <c r="D55" s="119">
        <v>2040204</v>
      </c>
    </row>
    <row r="56" spans="1:4" s="115" customFormat="1" ht="27.75" customHeight="1">
      <c r="A56" s="123" t="s">
        <v>151</v>
      </c>
      <c r="B56" s="124">
        <f>SUM(B57:B71)</f>
        <v>1931.091</v>
      </c>
      <c r="C56" s="143"/>
      <c r="D56" s="119"/>
    </row>
    <row r="57" spans="1:4" s="115" customFormat="1" ht="27.75" customHeight="1">
      <c r="A57" s="123"/>
      <c r="B57" s="131">
        <v>37</v>
      </c>
      <c r="C57" s="145" t="s">
        <v>152</v>
      </c>
      <c r="D57" s="119" t="s">
        <v>153</v>
      </c>
    </row>
    <row r="58" spans="1:4" s="115" customFormat="1" ht="27.75" customHeight="1">
      <c r="A58" s="123"/>
      <c r="B58" s="131">
        <v>10</v>
      </c>
      <c r="C58" s="145" t="s">
        <v>154</v>
      </c>
      <c r="D58" s="119" t="s">
        <v>155</v>
      </c>
    </row>
    <row r="59" spans="1:4" s="115" customFormat="1" ht="27.75" customHeight="1">
      <c r="A59" s="123"/>
      <c r="B59" s="131">
        <v>50</v>
      </c>
      <c r="C59" s="145" t="s">
        <v>156</v>
      </c>
      <c r="D59" s="119" t="s">
        <v>157</v>
      </c>
    </row>
    <row r="60" spans="1:4" s="115" customFormat="1" ht="27.75" customHeight="1">
      <c r="A60" s="123"/>
      <c r="B60" s="131">
        <v>10</v>
      </c>
      <c r="C60" s="145" t="s">
        <v>158</v>
      </c>
      <c r="D60" s="119" t="s">
        <v>159</v>
      </c>
    </row>
    <row r="61" spans="1:4" s="115" customFormat="1" ht="27.75" customHeight="1">
      <c r="A61" s="123"/>
      <c r="B61" s="131">
        <v>52.94</v>
      </c>
      <c r="C61" s="145" t="s">
        <v>160</v>
      </c>
      <c r="D61" s="119" t="s">
        <v>159</v>
      </c>
    </row>
    <row r="62" spans="1:4" s="115" customFormat="1" ht="27.75" customHeight="1">
      <c r="A62" s="123"/>
      <c r="B62" s="131">
        <v>100</v>
      </c>
      <c r="C62" s="146" t="s">
        <v>161</v>
      </c>
      <c r="D62" s="119" t="s">
        <v>159</v>
      </c>
    </row>
    <row r="63" spans="1:4" s="115" customFormat="1" ht="27.75" customHeight="1">
      <c r="A63" s="123"/>
      <c r="B63" s="131">
        <v>33</v>
      </c>
      <c r="C63" s="146" t="s">
        <v>162</v>
      </c>
      <c r="D63" s="119" t="s">
        <v>159</v>
      </c>
    </row>
    <row r="64" spans="1:4" s="115" customFormat="1" ht="27.75" customHeight="1">
      <c r="A64" s="123"/>
      <c r="B64" s="131">
        <v>108.1</v>
      </c>
      <c r="C64" s="146" t="s">
        <v>163</v>
      </c>
      <c r="D64" s="119" t="s">
        <v>159</v>
      </c>
    </row>
    <row r="65" spans="1:4" s="115" customFormat="1" ht="27.75" customHeight="1">
      <c r="A65" s="123"/>
      <c r="B65" s="131">
        <v>11.35</v>
      </c>
      <c r="C65" s="143" t="s">
        <v>164</v>
      </c>
      <c r="D65" s="119" t="s">
        <v>159</v>
      </c>
    </row>
    <row r="66" spans="1:4" s="115" customFormat="1" ht="27.75" customHeight="1">
      <c r="A66" s="123"/>
      <c r="B66" s="131">
        <v>386.5605</v>
      </c>
      <c r="C66" s="143" t="s">
        <v>165</v>
      </c>
      <c r="D66" s="119" t="s">
        <v>166</v>
      </c>
    </row>
    <row r="67" spans="1:4" s="115" customFormat="1" ht="27.75" customHeight="1">
      <c r="A67" s="123"/>
      <c r="B67" s="131">
        <v>258.9449</v>
      </c>
      <c r="C67" s="146" t="s">
        <v>167</v>
      </c>
      <c r="D67" s="119" t="s">
        <v>166</v>
      </c>
    </row>
    <row r="68" spans="1:4" s="115" customFormat="1" ht="27.75" customHeight="1">
      <c r="A68" s="123"/>
      <c r="B68" s="147">
        <v>301</v>
      </c>
      <c r="C68" s="148" t="s">
        <v>168</v>
      </c>
      <c r="D68" s="135" t="s">
        <v>159</v>
      </c>
    </row>
    <row r="69" spans="1:4" s="115" customFormat="1" ht="27.75" customHeight="1">
      <c r="A69" s="139"/>
      <c r="B69" s="142">
        <v>350</v>
      </c>
      <c r="C69" s="149" t="s">
        <v>169</v>
      </c>
      <c r="D69" s="119" t="s">
        <v>166</v>
      </c>
    </row>
    <row r="70" spans="1:4" s="115" customFormat="1" ht="27.75" customHeight="1">
      <c r="A70" s="139"/>
      <c r="B70" s="142">
        <v>101.378</v>
      </c>
      <c r="C70" s="149" t="s">
        <v>170</v>
      </c>
      <c r="D70" s="135" t="s">
        <v>159</v>
      </c>
    </row>
    <row r="71" spans="1:4" s="115" customFormat="1" ht="27.75" customHeight="1">
      <c r="A71" s="139"/>
      <c r="B71" s="142">
        <v>120.8176</v>
      </c>
      <c r="C71" s="149" t="s">
        <v>171</v>
      </c>
      <c r="D71" s="141">
        <v>2050202</v>
      </c>
    </row>
    <row r="72" spans="1:4" s="115" customFormat="1" ht="27.75" customHeight="1">
      <c r="A72" s="123" t="s">
        <v>172</v>
      </c>
      <c r="B72" s="124">
        <f>SUM(B73:B79)</f>
        <v>565</v>
      </c>
      <c r="C72" s="143"/>
      <c r="D72" s="119"/>
    </row>
    <row r="73" spans="1:4" s="115" customFormat="1" ht="27.75" customHeight="1">
      <c r="A73" s="123"/>
      <c r="B73" s="131">
        <v>38</v>
      </c>
      <c r="C73" s="143" t="s">
        <v>173</v>
      </c>
      <c r="D73" s="119" t="s">
        <v>174</v>
      </c>
    </row>
    <row r="74" spans="1:4" s="115" customFormat="1" ht="27.75" customHeight="1">
      <c r="A74" s="123"/>
      <c r="B74" s="131">
        <v>450</v>
      </c>
      <c r="C74" s="143" t="s">
        <v>175</v>
      </c>
      <c r="D74" s="119" t="s">
        <v>176</v>
      </c>
    </row>
    <row r="75" spans="1:4" s="115" customFormat="1" ht="27.75" customHeight="1">
      <c r="A75" s="123"/>
      <c r="B75" s="131">
        <v>6</v>
      </c>
      <c r="C75" s="146" t="s">
        <v>177</v>
      </c>
      <c r="D75" s="119" t="s">
        <v>178</v>
      </c>
    </row>
    <row r="76" spans="1:4" s="115" customFormat="1" ht="27.75" customHeight="1">
      <c r="A76" s="123"/>
      <c r="B76" s="131">
        <v>16</v>
      </c>
      <c r="C76" s="143" t="s">
        <v>179</v>
      </c>
      <c r="D76" s="119" t="s">
        <v>178</v>
      </c>
    </row>
    <row r="77" spans="1:4" s="115" customFormat="1" ht="27.75" customHeight="1">
      <c r="A77" s="123"/>
      <c r="B77" s="131">
        <v>15</v>
      </c>
      <c r="C77" s="143" t="s">
        <v>180</v>
      </c>
      <c r="D77" s="119" t="s">
        <v>181</v>
      </c>
    </row>
    <row r="78" spans="1:4" s="115" customFormat="1" ht="27.75" customHeight="1">
      <c r="A78" s="123"/>
      <c r="B78" s="131">
        <v>20</v>
      </c>
      <c r="C78" s="143" t="s">
        <v>182</v>
      </c>
      <c r="D78" s="119">
        <v>2070204</v>
      </c>
    </row>
    <row r="79" spans="1:4" s="115" customFormat="1" ht="27.75" customHeight="1">
      <c r="A79" s="123"/>
      <c r="B79" s="131">
        <v>20</v>
      </c>
      <c r="C79" s="143" t="s">
        <v>183</v>
      </c>
      <c r="D79" s="119">
        <v>2070111</v>
      </c>
    </row>
    <row r="80" spans="1:4" s="115" customFormat="1" ht="27.75" customHeight="1">
      <c r="A80" s="123" t="s">
        <v>184</v>
      </c>
      <c r="B80" s="124">
        <f>SUM(B81:B92)</f>
        <v>3828.8500000000004</v>
      </c>
      <c r="C80" s="143"/>
      <c r="D80" s="119"/>
    </row>
    <row r="81" spans="1:4" s="115" customFormat="1" ht="27.75" customHeight="1">
      <c r="A81" s="144"/>
      <c r="B81" s="131">
        <v>107</v>
      </c>
      <c r="C81" s="145" t="s">
        <v>185</v>
      </c>
      <c r="D81" s="119" t="s">
        <v>186</v>
      </c>
    </row>
    <row r="82" spans="1:4" s="115" customFormat="1" ht="27.75" customHeight="1">
      <c r="A82" s="144"/>
      <c r="B82" s="131">
        <v>40</v>
      </c>
      <c r="C82" s="145" t="s">
        <v>187</v>
      </c>
      <c r="D82" s="119" t="s">
        <v>188</v>
      </c>
    </row>
    <row r="83" spans="1:4" s="115" customFormat="1" ht="27.75" customHeight="1">
      <c r="A83" s="144"/>
      <c r="B83" s="131">
        <v>106.2</v>
      </c>
      <c r="C83" s="145" t="s">
        <v>189</v>
      </c>
      <c r="D83" s="119" t="s">
        <v>188</v>
      </c>
    </row>
    <row r="84" spans="1:4" s="115" customFormat="1" ht="27.75" customHeight="1">
      <c r="A84" s="144"/>
      <c r="B84" s="131">
        <v>2400</v>
      </c>
      <c r="C84" s="145" t="s">
        <v>190</v>
      </c>
      <c r="D84" s="119" t="s">
        <v>191</v>
      </c>
    </row>
    <row r="85" spans="1:4" s="115" customFormat="1" ht="27.75" customHeight="1">
      <c r="A85" s="144"/>
      <c r="B85" s="131">
        <v>15.39</v>
      </c>
      <c r="C85" s="145" t="s">
        <v>192</v>
      </c>
      <c r="D85" s="119" t="s">
        <v>193</v>
      </c>
    </row>
    <row r="86" spans="1:4" s="115" customFormat="1" ht="27.75" customHeight="1">
      <c r="A86" s="144"/>
      <c r="B86" s="131">
        <v>13.09</v>
      </c>
      <c r="C86" s="143" t="s">
        <v>194</v>
      </c>
      <c r="D86" s="119" t="s">
        <v>195</v>
      </c>
    </row>
    <row r="87" spans="1:4" s="115" customFormat="1" ht="27.75" customHeight="1">
      <c r="A87" s="144"/>
      <c r="B87" s="131">
        <v>9.03</v>
      </c>
      <c r="C87" s="146" t="s">
        <v>196</v>
      </c>
      <c r="D87" s="119" t="s">
        <v>197</v>
      </c>
    </row>
    <row r="88" spans="1:4" s="115" customFormat="1" ht="27.75" customHeight="1">
      <c r="A88" s="144"/>
      <c r="B88" s="131">
        <v>519.8</v>
      </c>
      <c r="C88" s="143" t="s">
        <v>198</v>
      </c>
      <c r="D88" s="119" t="s">
        <v>199</v>
      </c>
    </row>
    <row r="89" spans="1:4" s="115" customFormat="1" ht="27.75" customHeight="1">
      <c r="A89" s="144"/>
      <c r="B89" s="131">
        <v>279.5</v>
      </c>
      <c r="C89" s="143" t="s">
        <v>200</v>
      </c>
      <c r="D89" s="119" t="s">
        <v>201</v>
      </c>
    </row>
    <row r="90" spans="1:4" s="115" customFormat="1" ht="27.75" customHeight="1">
      <c r="A90" s="144"/>
      <c r="B90" s="131">
        <v>28.84</v>
      </c>
      <c r="C90" s="143" t="s">
        <v>202</v>
      </c>
      <c r="D90" s="119" t="s">
        <v>197</v>
      </c>
    </row>
    <row r="91" spans="1:4" s="115" customFormat="1" ht="27.75" customHeight="1">
      <c r="A91" s="144"/>
      <c r="B91" s="131">
        <v>10</v>
      </c>
      <c r="C91" s="143" t="s">
        <v>203</v>
      </c>
      <c r="D91" s="119">
        <v>2089901</v>
      </c>
    </row>
    <row r="92" spans="1:4" s="115" customFormat="1" ht="27.75" customHeight="1">
      <c r="A92" s="144"/>
      <c r="B92" s="131">
        <v>300</v>
      </c>
      <c r="C92" s="143" t="s">
        <v>204</v>
      </c>
      <c r="D92" s="119">
        <v>2080599</v>
      </c>
    </row>
    <row r="93" spans="1:4" s="115" customFormat="1" ht="27.75" customHeight="1">
      <c r="A93" s="123" t="s">
        <v>205</v>
      </c>
      <c r="B93" s="124">
        <f>SUM(B94:B98)</f>
        <v>145.28199999999998</v>
      </c>
      <c r="C93" s="143"/>
      <c r="D93" s="119"/>
    </row>
    <row r="94" spans="1:4" s="115" customFormat="1" ht="27.75" customHeight="1">
      <c r="A94" s="123"/>
      <c r="B94" s="131">
        <v>7</v>
      </c>
      <c r="C94" s="145" t="s">
        <v>206</v>
      </c>
      <c r="D94" s="119" t="s">
        <v>207</v>
      </c>
    </row>
    <row r="95" spans="1:4" s="115" customFormat="1" ht="27.75" customHeight="1">
      <c r="A95" s="123"/>
      <c r="B95" s="131">
        <v>120</v>
      </c>
      <c r="C95" s="143" t="s">
        <v>208</v>
      </c>
      <c r="D95" s="119" t="s">
        <v>209</v>
      </c>
    </row>
    <row r="96" spans="1:4" s="115" customFormat="1" ht="27.75" customHeight="1">
      <c r="A96" s="123"/>
      <c r="B96" s="131">
        <v>157.78</v>
      </c>
      <c r="C96" s="143" t="s">
        <v>210</v>
      </c>
      <c r="D96" s="119" t="s">
        <v>211</v>
      </c>
    </row>
    <row r="97" spans="1:4" s="115" customFormat="1" ht="27.75" customHeight="1">
      <c r="A97" s="123"/>
      <c r="B97" s="131">
        <v>23.6</v>
      </c>
      <c r="C97" s="143" t="s">
        <v>212</v>
      </c>
      <c r="D97" s="119">
        <v>2100403</v>
      </c>
    </row>
    <row r="98" spans="1:4" s="115" customFormat="1" ht="27.75" customHeight="1">
      <c r="A98" s="123"/>
      <c r="B98" s="131">
        <v>-163.098</v>
      </c>
      <c r="C98" s="143" t="s">
        <v>213</v>
      </c>
      <c r="D98" s="119">
        <v>2101204</v>
      </c>
    </row>
    <row r="99" spans="1:4" s="115" customFormat="1" ht="27.75" customHeight="1">
      <c r="A99" s="123" t="s">
        <v>214</v>
      </c>
      <c r="B99" s="124">
        <f>SUM(B100:B100)</f>
        <v>150</v>
      </c>
      <c r="C99" s="143"/>
      <c r="D99" s="119"/>
    </row>
    <row r="100" spans="1:4" s="115" customFormat="1" ht="27.75" customHeight="1">
      <c r="A100" s="123"/>
      <c r="B100" s="131">
        <v>150</v>
      </c>
      <c r="C100" s="143" t="s">
        <v>215</v>
      </c>
      <c r="D100" s="135" t="s">
        <v>216</v>
      </c>
    </row>
    <row r="101" spans="1:4" s="114" customFormat="1" ht="27.75" customHeight="1">
      <c r="A101" s="123" t="s">
        <v>217</v>
      </c>
      <c r="B101" s="124">
        <f>SUM(B102:B114)</f>
        <v>1537.23</v>
      </c>
      <c r="C101" s="143"/>
      <c r="D101" s="119"/>
    </row>
    <row r="102" spans="1:4" s="114" customFormat="1" ht="27.75" customHeight="1">
      <c r="A102" s="144"/>
      <c r="B102" s="131">
        <v>50</v>
      </c>
      <c r="C102" s="143" t="s">
        <v>218</v>
      </c>
      <c r="D102" s="119" t="s">
        <v>219</v>
      </c>
    </row>
    <row r="103" spans="1:4" s="114" customFormat="1" ht="27.75" customHeight="1">
      <c r="A103" s="144"/>
      <c r="B103" s="131">
        <v>80</v>
      </c>
      <c r="C103" s="143" t="s">
        <v>220</v>
      </c>
      <c r="D103" s="119" t="s">
        <v>221</v>
      </c>
    </row>
    <row r="104" spans="1:4" s="114" customFormat="1" ht="27.75" customHeight="1">
      <c r="A104" s="144"/>
      <c r="B104" s="131">
        <v>22</v>
      </c>
      <c r="C104" s="143" t="s">
        <v>222</v>
      </c>
      <c r="D104" s="119" t="s">
        <v>223</v>
      </c>
    </row>
    <row r="105" spans="1:4" s="115" customFormat="1" ht="27.75" customHeight="1">
      <c r="A105" s="123"/>
      <c r="B105" s="131">
        <v>10</v>
      </c>
      <c r="C105" s="150" t="s">
        <v>224</v>
      </c>
      <c r="D105" s="119" t="s">
        <v>225</v>
      </c>
    </row>
    <row r="106" spans="1:4" ht="27.75" customHeight="1">
      <c r="A106" s="123"/>
      <c r="B106" s="131">
        <v>10</v>
      </c>
      <c r="C106" s="151" t="s">
        <v>226</v>
      </c>
      <c r="D106" s="119" t="s">
        <v>225</v>
      </c>
    </row>
    <row r="107" spans="1:4" ht="27.75" customHeight="1">
      <c r="A107" s="123"/>
      <c r="B107" s="131">
        <v>46.8</v>
      </c>
      <c r="C107" s="143" t="s">
        <v>227</v>
      </c>
      <c r="D107" s="119" t="s">
        <v>228</v>
      </c>
    </row>
    <row r="108" spans="1:4" ht="27.75" customHeight="1">
      <c r="A108" s="123"/>
      <c r="B108" s="131">
        <v>16</v>
      </c>
      <c r="C108" s="151" t="s">
        <v>229</v>
      </c>
      <c r="D108" s="119">
        <v>2130104</v>
      </c>
    </row>
    <row r="109" spans="1:4" ht="27.75" customHeight="1">
      <c r="A109" s="123"/>
      <c r="B109" s="131">
        <v>18.63</v>
      </c>
      <c r="C109" s="151" t="s">
        <v>230</v>
      </c>
      <c r="D109" s="119">
        <v>2130304</v>
      </c>
    </row>
    <row r="110" spans="1:4" ht="27.75" customHeight="1">
      <c r="A110" s="123"/>
      <c r="B110" s="131">
        <v>63</v>
      </c>
      <c r="C110" s="151" t="s">
        <v>231</v>
      </c>
      <c r="D110" s="119">
        <v>2130104</v>
      </c>
    </row>
    <row r="111" spans="1:4" ht="27.75" customHeight="1">
      <c r="A111" s="123"/>
      <c r="B111" s="131">
        <v>250.8</v>
      </c>
      <c r="C111" s="143" t="s">
        <v>232</v>
      </c>
      <c r="D111" s="119">
        <v>2130199</v>
      </c>
    </row>
    <row r="112" spans="1:4" ht="27.75" customHeight="1">
      <c r="A112" s="123"/>
      <c r="B112" s="131">
        <v>300</v>
      </c>
      <c r="C112" s="143" t="s">
        <v>233</v>
      </c>
      <c r="D112" s="119">
        <v>2130399</v>
      </c>
    </row>
    <row r="113" spans="1:4" ht="27.75" customHeight="1">
      <c r="A113" s="123"/>
      <c r="B113" s="131">
        <v>170</v>
      </c>
      <c r="C113" s="143" t="s">
        <v>234</v>
      </c>
      <c r="D113" s="119">
        <v>2130306</v>
      </c>
    </row>
    <row r="114" spans="1:4" ht="27.75" customHeight="1">
      <c r="A114" s="123"/>
      <c r="B114" s="131">
        <v>500</v>
      </c>
      <c r="C114" s="143" t="s">
        <v>235</v>
      </c>
      <c r="D114" s="119" t="s">
        <v>236</v>
      </c>
    </row>
    <row r="115" spans="1:4" s="114" customFormat="1" ht="27.75" customHeight="1">
      <c r="A115" s="123" t="s">
        <v>237</v>
      </c>
      <c r="B115" s="124">
        <f>SUM(B116:B116)</f>
        <v>445.43</v>
      </c>
      <c r="C115" s="143"/>
      <c r="D115" s="119"/>
    </row>
    <row r="116" spans="1:4" s="114" customFormat="1" ht="27.75" customHeight="1">
      <c r="A116" s="123"/>
      <c r="B116" s="131">
        <v>445.43</v>
      </c>
      <c r="C116" s="143" t="s">
        <v>238</v>
      </c>
      <c r="D116" s="119" t="s">
        <v>239</v>
      </c>
    </row>
    <row r="117" spans="1:4" s="114" customFormat="1" ht="27.75" customHeight="1">
      <c r="A117" s="123" t="s">
        <v>240</v>
      </c>
      <c r="B117" s="124">
        <f>SUM(B118:B118)</f>
        <v>100</v>
      </c>
      <c r="C117" s="143"/>
      <c r="D117" s="119"/>
    </row>
    <row r="118" spans="1:4" s="114" customFormat="1" ht="27.75" customHeight="1">
      <c r="A118" s="123"/>
      <c r="B118" s="152">
        <v>100</v>
      </c>
      <c r="C118" s="153" t="s">
        <v>241</v>
      </c>
      <c r="D118" s="119" t="s">
        <v>242</v>
      </c>
    </row>
    <row r="119" spans="1:4" s="114" customFormat="1" ht="27.75" customHeight="1">
      <c r="A119" s="123" t="s">
        <v>243</v>
      </c>
      <c r="B119" s="124">
        <f>SUM(B120:B120)</f>
        <v>39</v>
      </c>
      <c r="C119" s="143"/>
      <c r="D119" s="119"/>
    </row>
    <row r="120" spans="1:4" s="114" customFormat="1" ht="27.75" customHeight="1">
      <c r="A120" s="123"/>
      <c r="B120" s="131">
        <v>39</v>
      </c>
      <c r="C120" s="143" t="s">
        <v>244</v>
      </c>
      <c r="D120" s="119" t="s">
        <v>245</v>
      </c>
    </row>
    <row r="121" spans="1:4" s="114" customFormat="1" ht="27.75" customHeight="1">
      <c r="A121" s="123" t="s">
        <v>246</v>
      </c>
      <c r="B121" s="124">
        <f>SUM(B122:B129)</f>
        <v>6997.76</v>
      </c>
      <c r="C121" s="143"/>
      <c r="D121" s="119"/>
    </row>
    <row r="122" spans="1:4" s="114" customFormat="1" ht="27.75" customHeight="1">
      <c r="A122" s="123"/>
      <c r="B122" s="131">
        <v>6311.16</v>
      </c>
      <c r="C122" s="143" t="s">
        <v>247</v>
      </c>
      <c r="D122" s="119" t="s">
        <v>248</v>
      </c>
    </row>
    <row r="123" spans="1:4" s="114" customFormat="1" ht="27.75" customHeight="1">
      <c r="A123" s="123"/>
      <c r="B123" s="131">
        <v>100</v>
      </c>
      <c r="C123" s="151" t="s">
        <v>249</v>
      </c>
      <c r="D123" s="119" t="s">
        <v>248</v>
      </c>
    </row>
    <row r="124" spans="1:4" s="114" customFormat="1" ht="27.75" customHeight="1">
      <c r="A124" s="123"/>
      <c r="B124" s="133">
        <v>100</v>
      </c>
      <c r="C124" s="134" t="s">
        <v>250</v>
      </c>
      <c r="D124" s="135" t="s">
        <v>248</v>
      </c>
    </row>
    <row r="125" spans="1:4" s="114" customFormat="1" ht="27.75" customHeight="1">
      <c r="A125" s="123"/>
      <c r="B125" s="133">
        <v>168</v>
      </c>
      <c r="C125" s="134" t="s">
        <v>251</v>
      </c>
      <c r="D125" s="135" t="s">
        <v>248</v>
      </c>
    </row>
    <row r="126" spans="1:4" s="114" customFormat="1" ht="27.75" customHeight="1">
      <c r="A126" s="123"/>
      <c r="B126" s="133">
        <v>93.6</v>
      </c>
      <c r="C126" s="134" t="s">
        <v>252</v>
      </c>
      <c r="D126" s="135" t="s">
        <v>248</v>
      </c>
    </row>
    <row r="127" spans="1:4" s="114" customFormat="1" ht="27.75" customHeight="1">
      <c r="A127" s="123"/>
      <c r="B127" s="131">
        <v>195</v>
      </c>
      <c r="C127" s="143" t="s">
        <v>253</v>
      </c>
      <c r="D127" s="119" t="s">
        <v>254</v>
      </c>
    </row>
    <row r="128" spans="1:4" s="114" customFormat="1" ht="27.75" customHeight="1">
      <c r="A128" s="123"/>
      <c r="B128" s="131">
        <v>20</v>
      </c>
      <c r="C128" s="143" t="s">
        <v>255</v>
      </c>
      <c r="D128" s="119">
        <v>2200599</v>
      </c>
    </row>
    <row r="129" spans="1:4" s="114" customFormat="1" ht="27.75" customHeight="1">
      <c r="A129" s="123"/>
      <c r="B129" s="131">
        <v>10</v>
      </c>
      <c r="C129" s="143" t="s">
        <v>256</v>
      </c>
      <c r="D129" s="119">
        <v>2200599</v>
      </c>
    </row>
    <row r="130" spans="1:4" s="115" customFormat="1" ht="27.75" customHeight="1">
      <c r="A130" s="123" t="s">
        <v>257</v>
      </c>
      <c r="B130" s="124">
        <f>SUM(B131:B131)</f>
        <v>590</v>
      </c>
      <c r="C130" s="143"/>
      <c r="D130" s="119"/>
    </row>
    <row r="131" spans="1:5" s="115" customFormat="1" ht="27.75" customHeight="1">
      <c r="A131" s="123"/>
      <c r="B131" s="131">
        <v>590</v>
      </c>
      <c r="C131" s="154" t="s">
        <v>258</v>
      </c>
      <c r="D131" s="119">
        <v>2220199</v>
      </c>
      <c r="E131" s="115" t="s">
        <v>259</v>
      </c>
    </row>
    <row r="132" spans="1:3" ht="27.75" customHeight="1">
      <c r="A132" s="123" t="s">
        <v>260</v>
      </c>
      <c r="B132" s="124">
        <f>B133</f>
        <v>-6036</v>
      </c>
      <c r="C132" s="143"/>
    </row>
    <row r="133" spans="1:4" ht="27.75" customHeight="1">
      <c r="A133" s="123"/>
      <c r="B133" s="131">
        <v>-6036</v>
      </c>
      <c r="C133" s="143" t="s">
        <v>261</v>
      </c>
      <c r="D133" s="119">
        <v>2310301</v>
      </c>
    </row>
    <row r="134" spans="1:3" ht="27.75" customHeight="1">
      <c r="A134" s="123" t="s">
        <v>262</v>
      </c>
      <c r="B134" s="124">
        <f>B135</f>
        <v>35</v>
      </c>
      <c r="C134" s="143"/>
    </row>
    <row r="135" spans="1:4" ht="27.75" customHeight="1">
      <c r="A135" s="123"/>
      <c r="B135" s="131">
        <v>35</v>
      </c>
      <c r="C135" s="132" t="s">
        <v>263</v>
      </c>
      <c r="D135" s="119" t="s">
        <v>264</v>
      </c>
    </row>
    <row r="136" spans="1:3" ht="27.75" customHeight="1">
      <c r="A136" s="123" t="s">
        <v>265</v>
      </c>
      <c r="B136" s="124"/>
      <c r="C136" s="143"/>
    </row>
    <row r="137" spans="1:3" ht="27.75" customHeight="1">
      <c r="A137" s="123"/>
      <c r="B137" s="131">
        <v>0</v>
      </c>
      <c r="C137" s="143"/>
    </row>
    <row r="138" spans="1:3" ht="27.75" customHeight="1">
      <c r="A138" s="155" t="s">
        <v>266</v>
      </c>
      <c r="B138" s="124">
        <f>B4+B49+B56+B72+B80+B93+B99+B101+B115+B117+B119+B121+B130+B132+B134+B136</f>
        <v>15932.601000999999</v>
      </c>
      <c r="C138" s="143"/>
    </row>
  </sheetData>
  <sheetProtection selectLockedCells="1" selectUnlockedCells="1"/>
  <autoFilter ref="A4:E138"/>
  <mergeCells count="1">
    <mergeCell ref="A2:C2"/>
  </mergeCells>
  <printOptions/>
  <pageMargins left="0.35" right="0.2" top="0.79" bottom="0" header="0.8" footer="0.28"/>
  <pageSetup horizontalDpi="300" verticalDpi="300" orientation="portrait" paperSize="9" scale="95"/>
</worksheet>
</file>

<file path=xl/worksheets/sheet5.xml><?xml version="1.0" encoding="utf-8"?>
<worksheet xmlns="http://schemas.openxmlformats.org/spreadsheetml/2006/main" xmlns:r="http://schemas.openxmlformats.org/officeDocument/2006/relationships">
  <sheetPr>
    <pageSetUpPr fitToPage="1"/>
  </sheetPr>
  <dimension ref="A1:L53"/>
  <sheetViews>
    <sheetView zoomScale="85" zoomScaleNormal="85" workbookViewId="0" topLeftCell="A1">
      <selection activeCell="A2" sqref="A2:I2"/>
    </sheetView>
  </sheetViews>
  <sheetFormatPr defaultColWidth="9.125" defaultRowHeight="14.25"/>
  <cols>
    <col min="1" max="1" width="33.75390625" style="33" customWidth="1"/>
    <col min="2" max="3" width="10.125" style="33" customWidth="1"/>
    <col min="4" max="4" width="10.25390625" style="33" customWidth="1"/>
    <col min="5" max="5" width="44.75390625" style="33" customWidth="1"/>
    <col min="6" max="6" width="10.00390625" style="33" customWidth="1"/>
    <col min="7" max="7" width="9.375" style="33" customWidth="1"/>
    <col min="8" max="8" width="10.625" style="33" customWidth="1"/>
    <col min="9" max="9" width="11.25390625" style="33" customWidth="1"/>
    <col min="10" max="31" width="9.00390625" style="33" customWidth="1"/>
    <col min="32" max="16384" width="9.125" style="33" customWidth="1"/>
  </cols>
  <sheetData>
    <row r="1" ht="31.5" customHeight="1">
      <c r="A1" s="33" t="s">
        <v>267</v>
      </c>
    </row>
    <row r="2" spans="1:9" ht="33.75" customHeight="1">
      <c r="A2" s="34" t="s">
        <v>268</v>
      </c>
      <c r="B2" s="34"/>
      <c r="C2" s="34"/>
      <c r="D2" s="34"/>
      <c r="E2" s="34"/>
      <c r="F2" s="34"/>
      <c r="G2" s="34"/>
      <c r="H2" s="34"/>
      <c r="I2" s="34"/>
    </row>
    <row r="3" spans="1:9" ht="21.75" customHeight="1">
      <c r="A3" s="35"/>
      <c r="I3" s="106" t="s">
        <v>2</v>
      </c>
    </row>
    <row r="4" spans="1:9" s="29" customFormat="1" ht="21.75" customHeight="1">
      <c r="A4" s="36" t="s">
        <v>269</v>
      </c>
      <c r="B4" s="36"/>
      <c r="C4" s="36"/>
      <c r="D4" s="36"/>
      <c r="E4" s="37" t="s">
        <v>270</v>
      </c>
      <c r="F4" s="37"/>
      <c r="G4" s="37"/>
      <c r="H4" s="37"/>
      <c r="I4" s="37"/>
    </row>
    <row r="5" spans="1:9" s="30" customFormat="1" ht="27" customHeight="1">
      <c r="A5" s="38" t="s">
        <v>271</v>
      </c>
      <c r="B5" s="39" t="s">
        <v>272</v>
      </c>
      <c r="C5" s="40" t="s">
        <v>5</v>
      </c>
      <c r="D5" s="39" t="s">
        <v>273</v>
      </c>
      <c r="E5" s="41" t="s">
        <v>271</v>
      </c>
      <c r="F5" s="42" t="s">
        <v>274</v>
      </c>
      <c r="G5" s="43" t="s">
        <v>5</v>
      </c>
      <c r="H5" s="44"/>
      <c r="I5" s="107" t="s">
        <v>275</v>
      </c>
    </row>
    <row r="6" spans="1:9" s="30" customFormat="1" ht="19.5" customHeight="1">
      <c r="A6" s="45"/>
      <c r="B6" s="46"/>
      <c r="C6" s="39"/>
      <c r="D6" s="46"/>
      <c r="E6" s="47"/>
      <c r="F6" s="48"/>
      <c r="G6" s="43" t="s">
        <v>276</v>
      </c>
      <c r="H6" s="44" t="s">
        <v>277</v>
      </c>
      <c r="I6" s="108"/>
    </row>
    <row r="7" spans="1:9" s="31" customFormat="1" ht="20.25">
      <c r="A7" s="49" t="s">
        <v>278</v>
      </c>
      <c r="B7" s="50">
        <f>B8+B11</f>
        <v>108885</v>
      </c>
      <c r="C7" s="50">
        <f>C8+C11</f>
        <v>13859</v>
      </c>
      <c r="D7" s="50">
        <f>B7+C7</f>
        <v>122744</v>
      </c>
      <c r="E7" s="51" t="s">
        <v>279</v>
      </c>
      <c r="F7" s="52">
        <f>F8+F9+F11</f>
        <v>103100</v>
      </c>
      <c r="G7" s="52">
        <f>G8+G9+G11</f>
        <v>33900</v>
      </c>
      <c r="H7" s="53">
        <f>H8+H9+H11</f>
        <v>24859</v>
      </c>
      <c r="I7" s="109">
        <f>F7+H7+G7</f>
        <v>161859</v>
      </c>
    </row>
    <row r="8" spans="1:9" s="32" customFormat="1" ht="21">
      <c r="A8" s="54" t="s">
        <v>280</v>
      </c>
      <c r="B8" s="50"/>
      <c r="C8" s="50"/>
      <c r="D8" s="50">
        <f>B8+C8</f>
        <v>0</v>
      </c>
      <c r="E8" s="55" t="s">
        <v>280</v>
      </c>
      <c r="F8" s="56"/>
      <c r="G8" s="56"/>
      <c r="H8" s="57"/>
      <c r="I8" s="109"/>
    </row>
    <row r="9" spans="1:9" s="32" customFormat="1" ht="20.25" hidden="1">
      <c r="A9" s="58"/>
      <c r="B9" s="50"/>
      <c r="C9" s="50"/>
      <c r="D9" s="50">
        <f>B9+C9</f>
        <v>0</v>
      </c>
      <c r="E9" s="59"/>
      <c r="F9" s="60"/>
      <c r="G9" s="60"/>
      <c r="H9" s="61"/>
      <c r="I9" s="109"/>
    </row>
    <row r="10" spans="1:9" s="32" customFormat="1" ht="20.25">
      <c r="A10" s="58"/>
      <c r="B10" s="50"/>
      <c r="C10" s="50"/>
      <c r="D10" s="50">
        <f>B10+C10</f>
        <v>0</v>
      </c>
      <c r="E10" s="62"/>
      <c r="F10" s="63"/>
      <c r="G10" s="63"/>
      <c r="H10" s="64"/>
      <c r="I10" s="109"/>
    </row>
    <row r="11" spans="1:9" s="32" customFormat="1" ht="20.25">
      <c r="A11" s="58" t="s">
        <v>281</v>
      </c>
      <c r="B11" s="50">
        <f>SUM(B12,B14:B40)</f>
        <v>108885</v>
      </c>
      <c r="C11" s="50">
        <f>SUM(C12,C14:C40)</f>
        <v>13859</v>
      </c>
      <c r="D11" s="50">
        <f>SUM(D12,D14)</f>
        <v>122744</v>
      </c>
      <c r="E11" s="59" t="s">
        <v>281</v>
      </c>
      <c r="F11" s="65">
        <f>SUM(F12:F44)</f>
        <v>103100</v>
      </c>
      <c r="G11" s="65">
        <f>SUM(G12:G44)</f>
        <v>33900</v>
      </c>
      <c r="H11" s="66">
        <f>SUM(H12:H44)</f>
        <v>24859</v>
      </c>
      <c r="I11" s="109">
        <f aca="true" t="shared" si="0" ref="I11:I49">F11+H11+G11</f>
        <v>161859</v>
      </c>
    </row>
    <row r="12" spans="1:12" s="32" customFormat="1" ht="20.25">
      <c r="A12" s="67" t="s">
        <v>282</v>
      </c>
      <c r="B12" s="50">
        <v>105585</v>
      </c>
      <c r="C12" s="68">
        <v>12244</v>
      </c>
      <c r="D12" s="50">
        <f>B12+C12</f>
        <v>117829</v>
      </c>
      <c r="E12" s="62" t="s">
        <v>283</v>
      </c>
      <c r="F12" s="69">
        <v>40000</v>
      </c>
      <c r="G12" s="69">
        <v>33900</v>
      </c>
      <c r="H12" s="70">
        <v>2288</v>
      </c>
      <c r="I12" s="109">
        <f t="shared" si="0"/>
        <v>76188</v>
      </c>
      <c r="L12" s="110"/>
    </row>
    <row r="13" spans="1:9" s="32" customFormat="1" ht="20.25">
      <c r="A13" s="67" t="s">
        <v>284</v>
      </c>
      <c r="B13" s="50"/>
      <c r="C13" s="50">
        <v>28080</v>
      </c>
      <c r="D13" s="50">
        <f>B13+C13</f>
        <v>28080</v>
      </c>
      <c r="E13" s="62" t="s">
        <v>285</v>
      </c>
      <c r="F13" s="56">
        <v>11500</v>
      </c>
      <c r="G13" s="56"/>
      <c r="H13" s="57">
        <v>-4460</v>
      </c>
      <c r="I13" s="109">
        <f t="shared" si="0"/>
        <v>7040</v>
      </c>
    </row>
    <row r="14" spans="1:9" s="32" customFormat="1" ht="20.25">
      <c r="A14" s="71" t="s">
        <v>286</v>
      </c>
      <c r="B14" s="50">
        <v>3300</v>
      </c>
      <c r="C14" s="50">
        <v>1615</v>
      </c>
      <c r="D14" s="50">
        <f>B14+C14</f>
        <v>4915</v>
      </c>
      <c r="E14" s="72" t="s">
        <v>287</v>
      </c>
      <c r="F14" s="58">
        <v>7640</v>
      </c>
      <c r="G14" s="58"/>
      <c r="H14" s="73"/>
      <c r="I14" s="109">
        <f t="shared" si="0"/>
        <v>7640</v>
      </c>
    </row>
    <row r="15" spans="1:9" s="32" customFormat="1" ht="20.25">
      <c r="A15" s="74"/>
      <c r="B15" s="50"/>
      <c r="C15" s="50"/>
      <c r="D15" s="50"/>
      <c r="E15" s="72" t="s">
        <v>288</v>
      </c>
      <c r="F15" s="58">
        <v>4000</v>
      </c>
      <c r="G15" s="58"/>
      <c r="H15" s="73"/>
      <c r="I15" s="109">
        <f t="shared" si="0"/>
        <v>4000</v>
      </c>
    </row>
    <row r="16" spans="1:9" s="32" customFormat="1" ht="20.25">
      <c r="A16" s="67"/>
      <c r="B16" s="50"/>
      <c r="C16" s="50"/>
      <c r="D16" s="50"/>
      <c r="E16" s="72" t="s">
        <v>289</v>
      </c>
      <c r="F16" s="58"/>
      <c r="G16" s="58"/>
      <c r="H16" s="57">
        <v>9350</v>
      </c>
      <c r="I16" s="109">
        <f t="shared" si="0"/>
        <v>9350</v>
      </c>
    </row>
    <row r="17" spans="1:9" s="32" customFormat="1" ht="20.25">
      <c r="A17" s="75"/>
      <c r="B17" s="50"/>
      <c r="C17" s="50"/>
      <c r="D17" s="50"/>
      <c r="E17" s="72" t="s">
        <v>290</v>
      </c>
      <c r="F17" s="58">
        <v>2609</v>
      </c>
      <c r="G17" s="58"/>
      <c r="H17" s="73"/>
      <c r="I17" s="109">
        <f t="shared" si="0"/>
        <v>2609</v>
      </c>
    </row>
    <row r="18" spans="1:9" s="32" customFormat="1" ht="20.25">
      <c r="A18" s="76"/>
      <c r="B18" s="50"/>
      <c r="C18" s="50"/>
      <c r="D18" s="50"/>
      <c r="E18" s="72" t="s">
        <v>291</v>
      </c>
      <c r="F18" s="58">
        <v>2000</v>
      </c>
      <c r="G18" s="58"/>
      <c r="H18" s="73"/>
      <c r="I18" s="109">
        <f t="shared" si="0"/>
        <v>2000</v>
      </c>
    </row>
    <row r="19" spans="1:9" s="32" customFormat="1" ht="20.25">
      <c r="A19" s="76"/>
      <c r="B19" s="50"/>
      <c r="C19" s="50"/>
      <c r="D19" s="50"/>
      <c r="E19" s="72" t="s">
        <v>292</v>
      </c>
      <c r="F19" s="58">
        <v>2800</v>
      </c>
      <c r="G19" s="58"/>
      <c r="H19" s="73"/>
      <c r="I19" s="109">
        <f t="shared" si="0"/>
        <v>2800</v>
      </c>
    </row>
    <row r="20" spans="1:9" s="32" customFormat="1" ht="20.25">
      <c r="A20" s="77"/>
      <c r="B20" s="50"/>
      <c r="C20" s="50"/>
      <c r="D20" s="50"/>
      <c r="E20" s="72" t="s">
        <v>293</v>
      </c>
      <c r="F20" s="58">
        <v>500</v>
      </c>
      <c r="G20" s="58"/>
      <c r="H20" s="73">
        <v>209</v>
      </c>
      <c r="I20" s="109">
        <f t="shared" si="0"/>
        <v>709</v>
      </c>
    </row>
    <row r="21" spans="1:9" s="32" customFormat="1" ht="20.25">
      <c r="A21" s="78"/>
      <c r="B21" s="50"/>
      <c r="C21" s="50"/>
      <c r="D21" s="50"/>
      <c r="E21" s="62" t="s">
        <v>294</v>
      </c>
      <c r="F21" s="58"/>
      <c r="G21" s="58"/>
      <c r="H21" s="73">
        <v>10749</v>
      </c>
      <c r="I21" s="109">
        <f t="shared" si="0"/>
        <v>10749</v>
      </c>
    </row>
    <row r="22" spans="1:9" s="32" customFormat="1" ht="20.25">
      <c r="A22" s="79"/>
      <c r="B22" s="50"/>
      <c r="C22" s="50"/>
      <c r="D22" s="50"/>
      <c r="E22" s="80" t="s">
        <v>295</v>
      </c>
      <c r="F22" s="58">
        <v>343</v>
      </c>
      <c r="G22" s="58"/>
      <c r="H22" s="73"/>
      <c r="I22" s="109">
        <f t="shared" si="0"/>
        <v>343</v>
      </c>
    </row>
    <row r="23" spans="1:9" s="32" customFormat="1" ht="20.25">
      <c r="A23" s="81"/>
      <c r="B23" s="82"/>
      <c r="C23" s="50"/>
      <c r="D23" s="50"/>
      <c r="E23" s="62" t="s">
        <v>296</v>
      </c>
      <c r="F23" s="58">
        <v>500</v>
      </c>
      <c r="G23" s="58"/>
      <c r="H23" s="73"/>
      <c r="I23" s="109">
        <f t="shared" si="0"/>
        <v>500</v>
      </c>
    </row>
    <row r="24" spans="1:9" s="32" customFormat="1" ht="20.25">
      <c r="A24" s="83"/>
      <c r="B24" s="82"/>
      <c r="C24" s="50"/>
      <c r="D24" s="50"/>
      <c r="E24" s="62" t="s">
        <v>297</v>
      </c>
      <c r="F24" s="58">
        <v>1000</v>
      </c>
      <c r="G24" s="58"/>
      <c r="H24" s="73"/>
      <c r="I24" s="109">
        <f t="shared" si="0"/>
        <v>1000</v>
      </c>
    </row>
    <row r="25" spans="1:9" s="32" customFormat="1" ht="40.5">
      <c r="A25" s="83"/>
      <c r="B25" s="82"/>
      <c r="C25" s="50"/>
      <c r="D25" s="50"/>
      <c r="E25" s="62" t="s">
        <v>298</v>
      </c>
      <c r="F25" s="58">
        <v>257</v>
      </c>
      <c r="G25" s="58"/>
      <c r="H25" s="73"/>
      <c r="I25" s="109">
        <f t="shared" si="0"/>
        <v>257</v>
      </c>
    </row>
    <row r="26" spans="1:9" s="32" customFormat="1" ht="20.25">
      <c r="A26" s="84"/>
      <c r="B26" s="50"/>
      <c r="C26" s="50"/>
      <c r="D26" s="50"/>
      <c r="E26" s="62" t="s">
        <v>299</v>
      </c>
      <c r="F26" s="58">
        <v>150</v>
      </c>
      <c r="G26" s="58"/>
      <c r="H26" s="73"/>
      <c r="I26" s="109">
        <f t="shared" si="0"/>
        <v>150</v>
      </c>
    </row>
    <row r="27" spans="1:9" s="32" customFormat="1" ht="19.5" customHeight="1">
      <c r="A27" s="75"/>
      <c r="B27" s="50"/>
      <c r="C27" s="50"/>
      <c r="D27" s="50"/>
      <c r="E27" s="72" t="s">
        <v>300</v>
      </c>
      <c r="F27" s="58"/>
      <c r="G27" s="58"/>
      <c r="H27" s="73">
        <v>1300</v>
      </c>
      <c r="I27" s="109">
        <f t="shared" si="0"/>
        <v>1300</v>
      </c>
    </row>
    <row r="28" spans="1:9" s="32" customFormat="1" ht="20.25">
      <c r="A28" s="75"/>
      <c r="B28" s="50"/>
      <c r="C28" s="50"/>
      <c r="D28" s="50"/>
      <c r="E28" s="62" t="s">
        <v>301</v>
      </c>
      <c r="F28" s="58">
        <v>51</v>
      </c>
      <c r="G28" s="58"/>
      <c r="H28" s="73"/>
      <c r="I28" s="109">
        <f t="shared" si="0"/>
        <v>51</v>
      </c>
    </row>
    <row r="29" spans="1:9" s="32" customFormat="1" ht="20.25">
      <c r="A29" s="75"/>
      <c r="B29" s="50"/>
      <c r="C29" s="50"/>
      <c r="D29" s="50"/>
      <c r="E29" s="62" t="s">
        <v>302</v>
      </c>
      <c r="F29" s="58">
        <v>50</v>
      </c>
      <c r="G29" s="58"/>
      <c r="H29" s="73"/>
      <c r="I29" s="109">
        <f t="shared" si="0"/>
        <v>50</v>
      </c>
    </row>
    <row r="30" spans="1:9" s="32" customFormat="1" ht="20.25">
      <c r="A30" s="75"/>
      <c r="B30" s="50"/>
      <c r="C30" s="50"/>
      <c r="D30" s="50"/>
      <c r="E30" s="72" t="s">
        <v>303</v>
      </c>
      <c r="F30" s="58">
        <v>3000</v>
      </c>
      <c r="G30" s="58"/>
      <c r="H30" s="73"/>
      <c r="I30" s="109">
        <f t="shared" si="0"/>
        <v>3000</v>
      </c>
    </row>
    <row r="31" spans="1:9" s="32" customFormat="1" ht="20.25">
      <c r="A31" s="75"/>
      <c r="B31" s="50"/>
      <c r="C31" s="50"/>
      <c r="D31" s="50"/>
      <c r="E31" s="72" t="s">
        <v>304</v>
      </c>
      <c r="F31" s="58">
        <v>1000</v>
      </c>
      <c r="G31" s="58"/>
      <c r="H31" s="73">
        <v>1072</v>
      </c>
      <c r="I31" s="109">
        <f t="shared" si="0"/>
        <v>2072</v>
      </c>
    </row>
    <row r="32" spans="1:9" s="32" customFormat="1" ht="40.5">
      <c r="A32" s="85"/>
      <c r="B32" s="50"/>
      <c r="C32" s="50"/>
      <c r="D32" s="50"/>
      <c r="E32" s="86" t="s">
        <v>305</v>
      </c>
      <c r="F32" s="87">
        <v>3000</v>
      </c>
      <c r="G32" s="87"/>
      <c r="H32" s="88">
        <v>-2000</v>
      </c>
      <c r="I32" s="109">
        <f t="shared" si="0"/>
        <v>1000</v>
      </c>
    </row>
    <row r="33" spans="1:9" s="32" customFormat="1" ht="40.5">
      <c r="A33" s="85"/>
      <c r="B33" s="89"/>
      <c r="C33" s="89"/>
      <c r="D33" s="50"/>
      <c r="E33" s="90" t="s">
        <v>306</v>
      </c>
      <c r="F33" s="87">
        <v>6000</v>
      </c>
      <c r="G33" s="87"/>
      <c r="H33" s="88">
        <v>4000</v>
      </c>
      <c r="I33" s="109">
        <f t="shared" si="0"/>
        <v>10000</v>
      </c>
    </row>
    <row r="34" spans="1:9" s="32" customFormat="1" ht="20.25">
      <c r="A34" s="85"/>
      <c r="B34" s="89"/>
      <c r="C34" s="89"/>
      <c r="D34" s="50"/>
      <c r="E34" s="86" t="s">
        <v>307</v>
      </c>
      <c r="F34" s="87">
        <v>100</v>
      </c>
      <c r="G34" s="87"/>
      <c r="H34" s="88"/>
      <c r="I34" s="109">
        <f t="shared" si="0"/>
        <v>100</v>
      </c>
    </row>
    <row r="35" spans="1:9" s="32" customFormat="1" ht="20.25">
      <c r="A35" s="85"/>
      <c r="B35" s="89"/>
      <c r="C35" s="89"/>
      <c r="D35" s="50"/>
      <c r="E35" s="86" t="s">
        <v>308</v>
      </c>
      <c r="F35" s="87">
        <v>5000</v>
      </c>
      <c r="G35" s="87"/>
      <c r="H35" s="88">
        <v>-2640</v>
      </c>
      <c r="I35" s="109">
        <f t="shared" si="0"/>
        <v>2360</v>
      </c>
    </row>
    <row r="36" spans="1:9" s="32" customFormat="1" ht="20.25">
      <c r="A36" s="85"/>
      <c r="B36" s="89"/>
      <c r="C36" s="89"/>
      <c r="D36" s="50"/>
      <c r="E36" s="86" t="s">
        <v>309</v>
      </c>
      <c r="F36" s="59">
        <v>400</v>
      </c>
      <c r="G36" s="59"/>
      <c r="H36" s="91"/>
      <c r="I36" s="109">
        <f t="shared" si="0"/>
        <v>400</v>
      </c>
    </row>
    <row r="37" spans="1:9" s="32" customFormat="1" ht="20.25">
      <c r="A37" s="85"/>
      <c r="B37" s="89"/>
      <c r="C37" s="89"/>
      <c r="D37" s="50"/>
      <c r="E37" s="86" t="s">
        <v>310</v>
      </c>
      <c r="F37" s="59">
        <v>3400</v>
      </c>
      <c r="G37" s="59"/>
      <c r="H37" s="91">
        <v>-3400</v>
      </c>
      <c r="I37" s="109">
        <f t="shared" si="0"/>
        <v>0</v>
      </c>
    </row>
    <row r="38" spans="1:9" s="32" customFormat="1" ht="20.25">
      <c r="A38" s="85"/>
      <c r="B38" s="89"/>
      <c r="C38" s="89"/>
      <c r="D38" s="50"/>
      <c r="E38" s="86" t="s">
        <v>311</v>
      </c>
      <c r="F38" s="86">
        <v>1800</v>
      </c>
      <c r="G38" s="86"/>
      <c r="H38" s="92"/>
      <c r="I38" s="109">
        <f t="shared" si="0"/>
        <v>1800</v>
      </c>
    </row>
    <row r="39" spans="1:9" s="32" customFormat="1" ht="20.25">
      <c r="A39" s="85"/>
      <c r="B39" s="89"/>
      <c r="C39" s="89"/>
      <c r="D39" s="50"/>
      <c r="E39" s="86" t="s">
        <v>312</v>
      </c>
      <c r="F39" s="86">
        <v>2000</v>
      </c>
      <c r="G39" s="86"/>
      <c r="H39" s="92">
        <v>-1850</v>
      </c>
      <c r="I39" s="109">
        <f t="shared" si="0"/>
        <v>150</v>
      </c>
    </row>
    <row r="40" spans="1:9" s="32" customFormat="1" ht="20.25">
      <c r="A40" s="85"/>
      <c r="B40" s="89"/>
      <c r="C40" s="89"/>
      <c r="D40" s="50"/>
      <c r="E40" s="93" t="s">
        <v>313</v>
      </c>
      <c r="F40" s="86">
        <v>4000</v>
      </c>
      <c r="G40" s="86"/>
      <c r="H40" s="92"/>
      <c r="I40" s="109">
        <f t="shared" si="0"/>
        <v>4000</v>
      </c>
    </row>
    <row r="41" spans="1:9" s="32" customFormat="1" ht="20.25">
      <c r="A41" s="85"/>
      <c r="B41" s="89"/>
      <c r="C41" s="89"/>
      <c r="D41" s="50"/>
      <c r="E41" s="93" t="s">
        <v>314</v>
      </c>
      <c r="F41" s="56"/>
      <c r="G41" s="56"/>
      <c r="H41" s="94">
        <v>932</v>
      </c>
      <c r="I41" s="109">
        <f t="shared" si="0"/>
        <v>932</v>
      </c>
    </row>
    <row r="42" spans="1:9" s="32" customFormat="1" ht="20.25">
      <c r="A42" s="85"/>
      <c r="B42" s="89"/>
      <c r="C42" s="89"/>
      <c r="D42" s="50"/>
      <c r="E42" s="93" t="s">
        <v>315</v>
      </c>
      <c r="F42" s="56"/>
      <c r="G42" s="56"/>
      <c r="H42" s="57">
        <v>1500</v>
      </c>
      <c r="I42" s="109">
        <f t="shared" si="0"/>
        <v>1500</v>
      </c>
    </row>
    <row r="43" spans="1:9" s="32" customFormat="1" ht="20.25">
      <c r="A43" s="85"/>
      <c r="B43" s="89"/>
      <c r="C43" s="89"/>
      <c r="D43" s="50"/>
      <c r="E43" s="93" t="s">
        <v>316</v>
      </c>
      <c r="F43" s="56"/>
      <c r="G43" s="56"/>
      <c r="H43" s="57">
        <v>141</v>
      </c>
      <c r="I43" s="109">
        <f t="shared" si="0"/>
        <v>141</v>
      </c>
    </row>
    <row r="44" spans="1:9" s="32" customFormat="1" ht="20.25">
      <c r="A44" s="85"/>
      <c r="B44" s="89"/>
      <c r="C44" s="89"/>
      <c r="D44" s="50"/>
      <c r="E44" s="93" t="s">
        <v>317</v>
      </c>
      <c r="F44" s="56"/>
      <c r="G44" s="56"/>
      <c r="H44" s="57">
        <v>7668</v>
      </c>
      <c r="I44" s="109">
        <f t="shared" si="0"/>
        <v>7668</v>
      </c>
    </row>
    <row r="45" spans="1:9" s="32" customFormat="1" ht="20.25">
      <c r="A45" s="95" t="s">
        <v>318</v>
      </c>
      <c r="B45" s="50"/>
      <c r="C45" s="50"/>
      <c r="D45" s="96">
        <f aca="true" t="shared" si="1" ref="D45:D51">B45+C45</f>
        <v>0</v>
      </c>
      <c r="E45" s="97" t="s">
        <v>319</v>
      </c>
      <c r="F45" s="56"/>
      <c r="G45" s="56"/>
      <c r="H45" s="98"/>
      <c r="I45" s="109">
        <f t="shared" si="0"/>
        <v>0</v>
      </c>
    </row>
    <row r="46" spans="1:9" s="32" customFormat="1" ht="20.25">
      <c r="A46" s="58" t="s">
        <v>320</v>
      </c>
      <c r="B46" s="96">
        <f>B47+B48</f>
        <v>5215</v>
      </c>
      <c r="C46" s="99">
        <f>C47+C48</f>
        <v>0</v>
      </c>
      <c r="D46" s="65">
        <f>D47+D48</f>
        <v>5215</v>
      </c>
      <c r="E46" s="87" t="s">
        <v>321</v>
      </c>
      <c r="F46" s="58"/>
      <c r="G46" s="58"/>
      <c r="H46" s="100"/>
      <c r="I46" s="109">
        <f t="shared" si="0"/>
        <v>0</v>
      </c>
    </row>
    <row r="47" spans="1:9" s="32" customFormat="1" ht="20.25">
      <c r="A47" s="101" t="s">
        <v>322</v>
      </c>
      <c r="B47" s="65"/>
      <c r="C47" s="65"/>
      <c r="D47" s="50">
        <f t="shared" si="1"/>
        <v>0</v>
      </c>
      <c r="E47" s="102" t="s">
        <v>322</v>
      </c>
      <c r="F47" s="58"/>
      <c r="G47" s="58"/>
      <c r="H47" s="100"/>
      <c r="I47" s="109">
        <f t="shared" si="0"/>
        <v>0</v>
      </c>
    </row>
    <row r="48" spans="1:9" s="32" customFormat="1" ht="20.25">
      <c r="A48" s="101" t="s">
        <v>323</v>
      </c>
      <c r="B48" s="65">
        <v>5215</v>
      </c>
      <c r="C48" s="65"/>
      <c r="D48" s="50">
        <f t="shared" si="1"/>
        <v>5215</v>
      </c>
      <c r="E48" s="102" t="s">
        <v>323</v>
      </c>
      <c r="F48" s="58"/>
      <c r="G48" s="58"/>
      <c r="H48" s="100"/>
      <c r="I48" s="109">
        <f t="shared" si="0"/>
        <v>0</v>
      </c>
    </row>
    <row r="49" spans="1:9" s="32" customFormat="1" ht="20.25">
      <c r="A49" s="60" t="s">
        <v>324</v>
      </c>
      <c r="B49" s="103"/>
      <c r="C49" s="103"/>
      <c r="D49" s="50">
        <f t="shared" si="1"/>
        <v>0</v>
      </c>
      <c r="E49" s="59" t="s">
        <v>325</v>
      </c>
      <c r="F49" s="60">
        <v>11000</v>
      </c>
      <c r="G49" s="60"/>
      <c r="H49" s="104">
        <v>-11000</v>
      </c>
      <c r="I49" s="109">
        <f t="shared" si="0"/>
        <v>0</v>
      </c>
    </row>
    <row r="50" spans="1:9" s="32" customFormat="1" ht="20.25">
      <c r="A50" s="60" t="s">
        <v>326</v>
      </c>
      <c r="B50" s="103"/>
      <c r="C50" s="103">
        <v>33900</v>
      </c>
      <c r="D50" s="50">
        <f t="shared" si="1"/>
        <v>33900</v>
      </c>
      <c r="E50" s="59"/>
      <c r="F50" s="60"/>
      <c r="G50" s="60"/>
      <c r="H50" s="104"/>
      <c r="I50" s="109"/>
    </row>
    <row r="51" spans="1:9" s="32" customFormat="1" ht="20.25">
      <c r="A51" s="86" t="s">
        <v>327</v>
      </c>
      <c r="B51" s="86">
        <f>B7+B45+B46+B49+B50</f>
        <v>114100</v>
      </c>
      <c r="C51" s="86">
        <f>C7+C45+C46+C49+C50</f>
        <v>47759</v>
      </c>
      <c r="D51" s="50">
        <f t="shared" si="1"/>
        <v>161859</v>
      </c>
      <c r="E51" s="86" t="s">
        <v>328</v>
      </c>
      <c r="F51" s="86">
        <f>F7+F45+F46+F49</f>
        <v>114100</v>
      </c>
      <c r="G51" s="86">
        <f>G7+G45+G46+G49</f>
        <v>33900</v>
      </c>
      <c r="H51" s="105">
        <f>H7+H45+H46+H49</f>
        <v>13859</v>
      </c>
      <c r="I51" s="111">
        <f>I7+I45+I46+I49</f>
        <v>161859</v>
      </c>
    </row>
    <row r="52" ht="18.75">
      <c r="I52" s="112"/>
    </row>
    <row r="53" ht="18.75">
      <c r="I53" s="113"/>
    </row>
  </sheetData>
  <sheetProtection/>
  <mergeCells count="11">
    <mergeCell ref="A2:I2"/>
    <mergeCell ref="A4:D4"/>
    <mergeCell ref="E4:I4"/>
    <mergeCell ref="G5:H5"/>
    <mergeCell ref="A5:A6"/>
    <mergeCell ref="B5:B6"/>
    <mergeCell ref="C5:C6"/>
    <mergeCell ref="D5:D6"/>
    <mergeCell ref="E5:E6"/>
    <mergeCell ref="F5:F6"/>
    <mergeCell ref="I5:I6"/>
  </mergeCells>
  <printOptions verticalCentered="1"/>
  <pageMargins left="0.73" right="0.28" top="0.98" bottom="0.98" header="0.51" footer="0.51"/>
  <pageSetup fitToHeight="1" fitToWidth="1" horizontalDpi="600" verticalDpi="600" orientation="portrait" paperSize="9" scale="56"/>
  <legacyDrawing r:id="rId2"/>
</worksheet>
</file>

<file path=xl/worksheets/sheet6.xml><?xml version="1.0" encoding="utf-8"?>
<worksheet xmlns="http://schemas.openxmlformats.org/spreadsheetml/2006/main" xmlns:r="http://schemas.openxmlformats.org/officeDocument/2006/relationships">
  <dimension ref="A1:G25"/>
  <sheetViews>
    <sheetView workbookViewId="0" topLeftCell="A1">
      <selection activeCell="G7" sqref="G7"/>
    </sheetView>
  </sheetViews>
  <sheetFormatPr defaultColWidth="9.125" defaultRowHeight="14.25"/>
  <cols>
    <col min="1" max="1" width="42.625" style="1" customWidth="1"/>
    <col min="2" max="3" width="10.125" style="1" customWidth="1"/>
    <col min="4" max="4" width="10.25390625" style="1" customWidth="1"/>
    <col min="5" max="26" width="9.00390625" style="1" customWidth="1"/>
    <col min="27" max="16384" width="9.125" style="1" customWidth="1"/>
  </cols>
  <sheetData>
    <row r="1" ht="14.25" customHeight="1">
      <c r="A1" s="1" t="s">
        <v>329</v>
      </c>
    </row>
    <row r="2" spans="1:4" ht="33.75" customHeight="1">
      <c r="A2" s="2" t="s">
        <v>330</v>
      </c>
      <c r="B2" s="2"/>
      <c r="C2" s="2"/>
      <c r="D2" s="2"/>
    </row>
    <row r="3" spans="1:4" ht="33.75" customHeight="1">
      <c r="A3" s="3"/>
      <c r="B3" s="3"/>
      <c r="C3" s="4" t="s">
        <v>2</v>
      </c>
      <c r="D3" s="4"/>
    </row>
    <row r="4" spans="1:4" ht="21.75" customHeight="1">
      <c r="A4" s="5" t="s">
        <v>331</v>
      </c>
      <c r="B4" s="6" t="s">
        <v>332</v>
      </c>
      <c r="C4" s="6" t="s">
        <v>333</v>
      </c>
      <c r="D4" s="6" t="s">
        <v>334</v>
      </c>
    </row>
    <row r="5" spans="1:7" ht="18.75">
      <c r="A5" s="7" t="s">
        <v>335</v>
      </c>
      <c r="B5" s="8">
        <f>SUM(B6,2,B21)</f>
        <v>108887</v>
      </c>
      <c r="C5" s="8">
        <f>SUM(C6,C21)</f>
        <v>13859</v>
      </c>
      <c r="D5" s="8">
        <f>SUM(D6,D21)</f>
        <v>122744</v>
      </c>
      <c r="G5" s="9"/>
    </row>
    <row r="6" spans="1:7" ht="18.75">
      <c r="A6" s="10" t="s">
        <v>336</v>
      </c>
      <c r="B6" s="8">
        <f>SUM(B7:B20)</f>
        <v>105585</v>
      </c>
      <c r="C6" s="8">
        <f>SUM(C7:C20)</f>
        <v>12244</v>
      </c>
      <c r="D6" s="8">
        <f>SUM(D7:D20)</f>
        <v>117829</v>
      </c>
      <c r="G6" s="9"/>
    </row>
    <row r="7" spans="1:4" ht="18.75">
      <c r="A7" s="11" t="s">
        <v>337</v>
      </c>
      <c r="B7" s="8">
        <v>30000</v>
      </c>
      <c r="C7" s="8"/>
      <c r="D7" s="8">
        <f aca="true" t="shared" si="0" ref="D7:D21">B7+C7</f>
        <v>30000</v>
      </c>
    </row>
    <row r="8" spans="1:4" ht="18.75">
      <c r="A8" s="12" t="s">
        <v>338</v>
      </c>
      <c r="B8" s="8">
        <v>20000</v>
      </c>
      <c r="C8" s="8">
        <v>1717</v>
      </c>
      <c r="D8" s="8">
        <f t="shared" si="0"/>
        <v>21717</v>
      </c>
    </row>
    <row r="9" spans="1:4" ht="18.75">
      <c r="A9" s="13" t="s">
        <v>339</v>
      </c>
      <c r="B9" s="8"/>
      <c r="C9" s="8">
        <v>4500</v>
      </c>
      <c r="D9" s="8">
        <f t="shared" si="0"/>
        <v>4500</v>
      </c>
    </row>
    <row r="10" spans="1:4" ht="18.75">
      <c r="A10" s="14" t="s">
        <v>340</v>
      </c>
      <c r="B10" s="8"/>
      <c r="C10" s="8">
        <v>3000</v>
      </c>
      <c r="D10" s="8">
        <f t="shared" si="0"/>
        <v>3000</v>
      </c>
    </row>
    <row r="11" spans="1:4" ht="18.75">
      <c r="A11" s="15" t="s">
        <v>341</v>
      </c>
      <c r="B11" s="8"/>
      <c r="C11" s="8">
        <v>9965</v>
      </c>
      <c r="D11" s="8">
        <f t="shared" si="0"/>
        <v>9965</v>
      </c>
    </row>
    <row r="12" spans="1:4" ht="18.75">
      <c r="A12" s="16" t="s">
        <v>342</v>
      </c>
      <c r="B12" s="17"/>
      <c r="C12" s="8">
        <v>12116</v>
      </c>
      <c r="D12" s="8">
        <f t="shared" si="0"/>
        <v>12116</v>
      </c>
    </row>
    <row r="13" spans="1:4" ht="20.25">
      <c r="A13" s="18" t="s">
        <v>343</v>
      </c>
      <c r="B13" s="17"/>
      <c r="C13" s="8">
        <v>609</v>
      </c>
      <c r="D13" s="8">
        <f t="shared" si="0"/>
        <v>609</v>
      </c>
    </row>
    <row r="14" spans="1:4" ht="20.25">
      <c r="A14" s="18" t="s">
        <v>344</v>
      </c>
      <c r="B14" s="17"/>
      <c r="C14" s="8">
        <v>7842</v>
      </c>
      <c r="D14" s="19">
        <f t="shared" si="0"/>
        <v>7842</v>
      </c>
    </row>
    <row r="15" spans="1:4" ht="18.75">
      <c r="A15" s="20" t="s">
        <v>345</v>
      </c>
      <c r="B15" s="8">
        <v>20000</v>
      </c>
      <c r="C15" s="21">
        <v>-20000</v>
      </c>
      <c r="D15" s="22">
        <f t="shared" si="0"/>
        <v>0</v>
      </c>
    </row>
    <row r="16" spans="1:4" ht="18.75">
      <c r="A16" s="20" t="s">
        <v>346</v>
      </c>
      <c r="B16" s="8">
        <v>29785</v>
      </c>
      <c r="C16" s="21">
        <v>-29785</v>
      </c>
      <c r="D16" s="22">
        <f t="shared" si="0"/>
        <v>0</v>
      </c>
    </row>
    <row r="17" spans="1:4" ht="18.75">
      <c r="A17" s="20" t="s">
        <v>347</v>
      </c>
      <c r="B17" s="8">
        <v>5800</v>
      </c>
      <c r="C17" s="21">
        <v>-5800</v>
      </c>
      <c r="D17" s="22">
        <f t="shared" si="0"/>
        <v>0</v>
      </c>
    </row>
    <row r="18" spans="1:4" ht="18.75">
      <c r="A18" s="11" t="s">
        <v>348</v>
      </c>
      <c r="B18" s="8"/>
      <c r="C18" s="21">
        <v>4060</v>
      </c>
      <c r="D18" s="22">
        <f t="shared" si="0"/>
        <v>4060</v>
      </c>
    </row>
    <row r="19" spans="1:4" ht="18.75">
      <c r="A19" s="20" t="s">
        <v>349</v>
      </c>
      <c r="B19" s="8"/>
      <c r="C19" s="21">
        <v>16150</v>
      </c>
      <c r="D19" s="22">
        <f t="shared" si="0"/>
        <v>16150</v>
      </c>
    </row>
    <row r="20" spans="1:4" ht="18.75">
      <c r="A20" s="23" t="s">
        <v>350</v>
      </c>
      <c r="B20" s="8"/>
      <c r="C20" s="21">
        <v>7870</v>
      </c>
      <c r="D20" s="22">
        <f t="shared" si="0"/>
        <v>7870</v>
      </c>
    </row>
    <row r="21" spans="1:4" ht="19.5" customHeight="1">
      <c r="A21" s="24" t="s">
        <v>351</v>
      </c>
      <c r="B21" s="25">
        <v>3300</v>
      </c>
      <c r="C21" s="25">
        <v>1615</v>
      </c>
      <c r="D21" s="25">
        <f t="shared" si="0"/>
        <v>4915</v>
      </c>
    </row>
    <row r="22" spans="1:4" ht="19.5" customHeight="1">
      <c r="A22" s="26"/>
      <c r="B22" s="27"/>
      <c r="C22" s="27"/>
      <c r="D22" s="27"/>
    </row>
    <row r="23" spans="1:4" ht="14.25">
      <c r="A23" s="28" t="s">
        <v>352</v>
      </c>
      <c r="B23" s="28"/>
      <c r="C23" s="28"/>
      <c r="D23" s="28"/>
    </row>
    <row r="24" spans="1:4" ht="14.25">
      <c r="A24" s="28"/>
      <c r="B24" s="28"/>
      <c r="C24" s="28"/>
      <c r="D24" s="28"/>
    </row>
    <row r="25" spans="1:4" ht="30.75" customHeight="1">
      <c r="A25" s="28"/>
      <c r="B25" s="28"/>
      <c r="C25" s="28"/>
      <c r="D25" s="28"/>
    </row>
  </sheetData>
  <sheetProtection/>
  <mergeCells count="3">
    <mergeCell ref="A2:D2"/>
    <mergeCell ref="C3:D3"/>
    <mergeCell ref="A23:D2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预算股/彭建辉</dc:creator>
  <cp:keywords/>
  <dc:description/>
  <cp:lastModifiedBy>王 宇</cp:lastModifiedBy>
  <cp:lastPrinted>2018-10-17T02:17:47Z</cp:lastPrinted>
  <dcterms:created xsi:type="dcterms:W3CDTF">2011-08-25T09:28:21Z</dcterms:created>
  <dcterms:modified xsi:type="dcterms:W3CDTF">2018-12-19T07:01:10Z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