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终表" sheetId="1" r:id="rId1"/>
  </sheets>
  <definedNames>
    <definedName name="_xlnm.Print_Titles" localSheetId="0">'终表'!$1:$4</definedName>
  </definedNames>
  <calcPr fullCalcOnLoad="1"/>
</workbook>
</file>

<file path=xl/comments1.xml><?xml version="1.0" encoding="utf-8"?>
<comments xmlns="http://schemas.openxmlformats.org/spreadsheetml/2006/main">
  <authors>
    <author>Sky123.Org</author>
    <author>123</author>
  </authors>
  <commentList>
    <comment ref="AE187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行政调企业</t>
        </r>
      </text>
    </comment>
    <comment ref="AO207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福利院运营</t>
        </r>
      </text>
    </comment>
    <comment ref="AG26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1\司机20万元
2、国内考察15万
3、人元3.75万</t>
        </r>
      </text>
    </comment>
    <comment ref="AO26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1.接待260+67
2.零星会议20</t>
        </r>
      </text>
    </comment>
    <comment ref="AO31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1\交通费3万</t>
        </r>
      </text>
    </comment>
    <comment ref="AG94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1、调入两个领导没有公务费
</t>
        </r>
      </text>
    </comment>
    <comment ref="AO103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1·交通3
2公务运转7
3老兵医药费4</t>
        </r>
      </text>
    </comment>
    <comment ref="AO104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1.公务费156
2.取暖费15
3.水电费6
4.救援器具维修费57.42
</t>
        </r>
      </text>
    </comment>
    <comment ref="S108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1、4名医务人员补助9.6</t>
        </r>
      </text>
    </comment>
    <comment ref="S106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1加班补助80
2.特殊贡献奖励50
</t>
        </r>
      </text>
    </comment>
    <comment ref="AE109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五险</t>
        </r>
      </text>
    </comment>
    <comment ref="AS100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1.训练室经费243980
2.维修费48781</t>
        </r>
      </text>
    </comment>
    <comment ref="AP100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1.训练室经费243980
2.维修费48781</t>
        </r>
      </text>
    </comment>
    <comment ref="AO254" authorId="1">
      <text>
        <r>
          <rPr>
            <b/>
            <sz val="9"/>
            <rFont val="宋体"/>
            <family val="0"/>
          </rPr>
          <t>123:</t>
        </r>
        <r>
          <rPr>
            <sz val="9"/>
            <rFont val="宋体"/>
            <family val="0"/>
          </rPr>
          <t xml:space="preserve">
1、规划馆运行15万元
2、建筑质量安全监督47万元，
3、绿化管理2万元</t>
        </r>
      </text>
    </comment>
    <comment ref="AR254" authorId="1">
      <text>
        <r>
          <rPr>
            <b/>
            <sz val="9"/>
            <rFont val="宋体"/>
            <family val="0"/>
          </rPr>
          <t>123:</t>
        </r>
        <r>
          <rPr>
            <sz val="9"/>
            <rFont val="宋体"/>
            <family val="0"/>
          </rPr>
          <t xml:space="preserve">
农村危房改造</t>
        </r>
      </text>
    </comment>
    <comment ref="B255" authorId="1">
      <text>
        <r>
          <rPr>
            <b/>
            <sz val="9"/>
            <rFont val="宋体"/>
            <family val="0"/>
          </rPr>
          <t>123:</t>
        </r>
        <r>
          <rPr>
            <sz val="9"/>
            <rFont val="宋体"/>
            <family val="0"/>
          </rPr>
          <t xml:space="preserve">
差额人员</t>
        </r>
      </text>
    </comment>
    <comment ref="AR264" authorId="1">
      <text>
        <r>
          <rPr>
            <b/>
            <sz val="9"/>
            <rFont val="宋体"/>
            <family val="0"/>
          </rPr>
          <t>123:</t>
        </r>
        <r>
          <rPr>
            <sz val="9"/>
            <rFont val="宋体"/>
            <family val="0"/>
          </rPr>
          <t xml:space="preserve">
执法和环卫人员工资</t>
        </r>
      </text>
    </comment>
    <comment ref="AO322" authorId="1">
      <text>
        <r>
          <rPr>
            <b/>
            <sz val="9"/>
            <rFont val="宋体"/>
            <family val="0"/>
          </rPr>
          <t>123:</t>
        </r>
        <r>
          <rPr>
            <sz val="9"/>
            <rFont val="宋体"/>
            <family val="0"/>
          </rPr>
          <t xml:space="preserve">
1、人员部分39万元
2.运行经费30万元</t>
        </r>
      </text>
    </comment>
  </commentList>
</comments>
</file>

<file path=xl/sharedStrings.xml><?xml version="1.0" encoding="utf-8"?>
<sst xmlns="http://schemas.openxmlformats.org/spreadsheetml/2006/main" count="946" uniqueCount="832">
  <si>
    <t>部　　门　　预　　算　        　             明　　细　 表</t>
  </si>
  <si>
    <t xml:space="preserve">                                                                                                                                                                    单位：元</t>
  </si>
  <si>
    <t>功能科目
编码</t>
  </si>
  <si>
    <t>功能科目名称</t>
  </si>
  <si>
    <t>总计</t>
  </si>
  <si>
    <t>工资福利支出</t>
  </si>
  <si>
    <t>对个人家庭
补助支出</t>
  </si>
  <si>
    <t>商品服务支出</t>
  </si>
  <si>
    <t>项目支出</t>
  </si>
  <si>
    <t>备注</t>
  </si>
  <si>
    <t>小计</t>
  </si>
  <si>
    <t>基本工资</t>
  </si>
  <si>
    <t>补发工资</t>
  </si>
  <si>
    <t>其他工资</t>
  </si>
  <si>
    <t>岗位津贴</t>
  </si>
  <si>
    <t>生活补贴</t>
  </si>
  <si>
    <t>保留津补贴</t>
  </si>
  <si>
    <t>事业基础绩效</t>
  </si>
  <si>
    <t>事业奖励绩效</t>
  </si>
  <si>
    <t>补发补贴</t>
  </si>
  <si>
    <t>其他补贴</t>
  </si>
  <si>
    <t>取暖补贴</t>
  </si>
  <si>
    <t>年终一次性奖金</t>
  </si>
  <si>
    <t>养老保险及职业年金</t>
  </si>
  <si>
    <t>计划内临时工</t>
  </si>
  <si>
    <t>其他工资福利</t>
  </si>
  <si>
    <t>离休金</t>
  </si>
  <si>
    <t>离休其他费</t>
  </si>
  <si>
    <t>退休金</t>
  </si>
  <si>
    <t>退休其他费</t>
  </si>
  <si>
    <t>补发离退休补贴</t>
  </si>
  <si>
    <t>退职费</t>
  </si>
  <si>
    <t>住房公积金</t>
  </si>
  <si>
    <t>福利费</t>
  </si>
  <si>
    <t>遗属补助</t>
  </si>
  <si>
    <t>抚恤及埋葬费</t>
  </si>
  <si>
    <t>其他个人家庭补助</t>
  </si>
  <si>
    <t>公务费</t>
  </si>
  <si>
    <t>水电费</t>
  </si>
  <si>
    <t>公用取暖费</t>
  </si>
  <si>
    <t>交通费</t>
  </si>
  <si>
    <t>房租费</t>
  </si>
  <si>
    <t>脱贫攻坚工作经费</t>
  </si>
  <si>
    <t>其他经常性业务经费</t>
  </si>
  <si>
    <t>行政性收费收入安排的支出</t>
  </si>
  <si>
    <t>上级部门规定的民生项目</t>
  </si>
  <si>
    <t>其他项目</t>
  </si>
  <si>
    <t>一般公共服务支出</t>
  </si>
  <si>
    <t>20101</t>
  </si>
  <si>
    <t xml:space="preserve">  人大事务</t>
  </si>
  <si>
    <t>2010101</t>
  </si>
  <si>
    <t xml:space="preserve">   人大常委会（行政）</t>
  </si>
  <si>
    <t>脱贫攻坚工作经费：县级领导帮扶经费15万、驻村帮扶经费2万。其他经常性业务经费：县人大代表活动、出版物发行、网络维护等运行经费45万</t>
  </si>
  <si>
    <t>2010199</t>
  </si>
  <si>
    <t xml:space="preserve">   人大常委会（事业）</t>
  </si>
  <si>
    <t>20102</t>
  </si>
  <si>
    <t xml:space="preserve">  政协事务</t>
  </si>
  <si>
    <t>2010201</t>
  </si>
  <si>
    <t xml:space="preserve">   县政协（行政）</t>
  </si>
  <si>
    <t>脱贫攻坚工作经费:县级领导帮扶经费21万、驻村帮扶经费2万。其他经常性业务经费:政协委员活动、出版物发行、报刊杂志征订、网络维护等运行经费45万</t>
  </si>
  <si>
    <t>2010250</t>
  </si>
  <si>
    <t xml:space="preserve">   县政协（事业）</t>
  </si>
  <si>
    <t>20103</t>
  </si>
  <si>
    <t xml:space="preserve">  政府办公厅（室）及相关机构事务</t>
  </si>
  <si>
    <t>2010301</t>
  </si>
  <si>
    <t xml:space="preserve">   政府办(行政)</t>
  </si>
  <si>
    <t>脱贫攻坚工作经费：县级领导帮扶经费24万、驻村帮扶经费2万。其他经常性业务经费:网络运行、应急管理、人防、法制等工作经费50万</t>
  </si>
  <si>
    <t xml:space="preserve">   政府办(事业)</t>
  </si>
  <si>
    <t xml:space="preserve">   天宁镇(行政)</t>
  </si>
  <si>
    <t>其他经常性业务经费：人大代表活动9.4万，城乡清洁、安全维稳等15万</t>
  </si>
  <si>
    <t xml:space="preserve">   夏家营镇(行政)</t>
  </si>
  <si>
    <t>其他经常性业务经费：人大代表活动7.3万，城乡清洁、安全维稳等15万。其他项目：2016年办公楼维修工程30万</t>
  </si>
  <si>
    <t xml:space="preserve">   西营镇(行政)</t>
  </si>
  <si>
    <t>其他经常性业务经费：人大代表活动6.8万，城乡清洁、安全维稳等15万。其他项目：2016年办公楼维修10万</t>
  </si>
  <si>
    <t xml:space="preserve">   洪相乡 (行政)</t>
  </si>
  <si>
    <t>其他经常性业务经费：人大代表活动6.6万，城乡清洁、安全维稳等15万</t>
  </si>
  <si>
    <t xml:space="preserve">   岭底乡 行政)</t>
  </si>
  <si>
    <t>其他经常性业务经费：人大代表活动7万，城乡清洁安全维稳等15万。其他项目：2016年打击私挖滥采31万</t>
  </si>
  <si>
    <t xml:space="preserve">   西社镇 (行政)</t>
  </si>
  <si>
    <t>其他经常性业务经费:人大代表活动5.8万，城乡清洁、安全维稳等15万。其他项目：2016年办公楼维修6.0883万</t>
  </si>
  <si>
    <t xml:space="preserve">   水峪贯镇 (行政)</t>
  </si>
  <si>
    <t>其他经常性业务经费:人大代表活动6万,城乡清洁、安全维稳等15万。其他支出：2016年打击私挖滥采45万</t>
  </si>
  <si>
    <t xml:space="preserve">   会立乡(行政)</t>
  </si>
  <si>
    <t>其他经常性业务经费：人大代表活动5.6万，城乡清洁、安全维稳等15万。其他项目：2016年解决会立乡及柏叶口水库遗留问题200万</t>
  </si>
  <si>
    <t xml:space="preserve">   庞泉沟镇(行政)</t>
  </si>
  <si>
    <t>其他经常性业务经费：人大代表活动5.3万，城乡清洁、安全维稳等15万。其他项目：中草药标本馆建设50万。</t>
  </si>
  <si>
    <t xml:space="preserve">   东坡底乡(行政)</t>
  </si>
  <si>
    <t>其他经常性业务经费：人大代表活动5.4万，城乡清洁、安全维稳等15万。其他项目：2016年办公场所维修30万</t>
  </si>
  <si>
    <t>2010303</t>
  </si>
  <si>
    <t xml:space="preserve">   机关后勤中心</t>
  </si>
  <si>
    <t xml:space="preserve"> 其他经常性业务经费：法律顾问、临时用工、保安保洁、后勤保障及2016年第四季度接待费等197万。其他项目：2016年化解后勤保障旧欠425万</t>
  </si>
  <si>
    <t>2010306</t>
  </si>
  <si>
    <t xml:space="preserve">   审批中心</t>
  </si>
  <si>
    <t>其他经常性业务经费：行政大厅运行经费13万</t>
  </si>
  <si>
    <t>2010308</t>
  </si>
  <si>
    <t xml:space="preserve">   信访局</t>
  </si>
  <si>
    <t>其他经常性业务经费：驻京驻省及日常信访工作经费100万</t>
  </si>
  <si>
    <t>2010399</t>
  </si>
  <si>
    <t xml:space="preserve">   新闻办</t>
  </si>
  <si>
    <t>其他经常性业务经费：新闻宣传经费8万</t>
  </si>
  <si>
    <t xml:space="preserve">    史志办</t>
  </si>
  <si>
    <t>其他经常性业务经费：史志研究经费6万</t>
  </si>
  <si>
    <t xml:space="preserve">    下乡办</t>
  </si>
  <si>
    <t>其他经常性业务经费：下乡督导经费3万</t>
  </si>
  <si>
    <t xml:space="preserve">    教育督导室</t>
  </si>
  <si>
    <t>其他经常性业务经费：督学换届等教学督导经费3万</t>
  </si>
  <si>
    <t xml:space="preserve">    治超办</t>
  </si>
  <si>
    <t>其他经常性业务经费：治超经费20万</t>
  </si>
  <si>
    <t>20104</t>
  </si>
  <si>
    <t xml:space="preserve">  发展与改革事务</t>
  </si>
  <si>
    <t>2010401</t>
  </si>
  <si>
    <t xml:space="preserve">    发改局(行政)</t>
  </si>
  <si>
    <t>其他经常性业务经费：重点办、综改办、价格办和认证中心等工作经费6万</t>
  </si>
  <si>
    <t>2010450</t>
  </si>
  <si>
    <t xml:space="preserve">    发改局(事业)</t>
  </si>
  <si>
    <t>2010407</t>
  </si>
  <si>
    <t xml:space="preserve">    经研中心</t>
  </si>
  <si>
    <t>其他经常性业务经费：经济研究经费2万</t>
  </si>
  <si>
    <t>20105</t>
  </si>
  <si>
    <t xml:space="preserve">  统计信息事务</t>
  </si>
  <si>
    <t>2010501</t>
  </si>
  <si>
    <t xml:space="preserve">    统计局(行政)</t>
  </si>
  <si>
    <t>其他经常性业务经费：第三次农业普查、六项指标调查、农业联网直报等工作经费70万</t>
  </si>
  <si>
    <t>2010550</t>
  </si>
  <si>
    <t xml:space="preserve">    统计局(事业)</t>
  </si>
  <si>
    <t>20106</t>
  </si>
  <si>
    <t xml:space="preserve">  财政事务</t>
  </si>
  <si>
    <t>2010601</t>
  </si>
  <si>
    <t xml:space="preserve">    财政局</t>
  </si>
  <si>
    <t>其他经常性业务经费：法律顾问咨询费5万、全县预决算资料费12万、网络维护15万元，保安支出6万。其他项目:2016年绩效评价中介机构服务费17.75万、下半年财政投资评审费68.0329万、全县资产清查中介机构评估费17.56万</t>
  </si>
  <si>
    <t>2010699</t>
  </si>
  <si>
    <t xml:space="preserve">    财会管理中心</t>
  </si>
  <si>
    <t>其他经常性业务经费：全县会计人员继续教育等8万</t>
  </si>
  <si>
    <t xml:space="preserve">    采购中心</t>
  </si>
  <si>
    <t>其他经常性业务经费：政府采购工作经费8万</t>
  </si>
  <si>
    <t xml:space="preserve">    收费中心</t>
  </si>
  <si>
    <t>其他经常性业务经费：非税收入征管11万</t>
  </si>
  <si>
    <t xml:space="preserve">    治税办</t>
  </si>
  <si>
    <t>其他经常性业务经费：非税收入征管12万</t>
  </si>
  <si>
    <t xml:space="preserve">    核算中心</t>
  </si>
  <si>
    <t>其他经常性业务经费：全县集中支付工作经费11万</t>
  </si>
  <si>
    <t>20107</t>
  </si>
  <si>
    <t xml:space="preserve">  税收事务</t>
  </si>
  <si>
    <t>2010799</t>
  </si>
  <si>
    <t xml:space="preserve">    国税局</t>
  </si>
  <si>
    <t>其他项目：国地税收税大厅合署办公大厅运行经费100万</t>
  </si>
  <si>
    <t xml:space="preserve">    地税局</t>
  </si>
  <si>
    <t>其他项目：税费征收经费100万</t>
  </si>
  <si>
    <t>20108</t>
  </si>
  <si>
    <t xml:space="preserve">  审计事务</t>
  </si>
  <si>
    <t>2010801</t>
  </si>
  <si>
    <t xml:space="preserve">    审计局(行政)</t>
  </si>
  <si>
    <t>其他经常性业务经费：审计业务经费9万</t>
  </si>
  <si>
    <t>2010850</t>
  </si>
  <si>
    <t xml:space="preserve">    审计局(事业)</t>
  </si>
  <si>
    <t>20110</t>
  </si>
  <si>
    <t xml:space="preserve">  人力资源事务</t>
  </si>
  <si>
    <t>2011001</t>
  </si>
  <si>
    <t xml:space="preserve">    编办(行政)</t>
  </si>
  <si>
    <t>其他经常性业务经费：事业单位法人证书发放、机关赋码费、中文域名注册、行政审批事项办理等工作经费10万</t>
  </si>
  <si>
    <t>2011050</t>
  </si>
  <si>
    <t xml:space="preserve">    编办(事业)</t>
  </si>
  <si>
    <t>2011099</t>
  </si>
  <si>
    <t xml:space="preserve">    人才中心</t>
  </si>
  <si>
    <t>其他经常性业务经费：人才档案整理经费3万</t>
  </si>
  <si>
    <t>20111</t>
  </si>
  <si>
    <t xml:space="preserve">  纪检监察事务</t>
  </si>
  <si>
    <t>2011101</t>
  </si>
  <si>
    <t xml:space="preserve">    纪律委(行政)</t>
  </si>
  <si>
    <t>脱贫攻坚工作经费：县级领导帮扶经费3万、驻村帮扶经费2万。其他项目：2016年《全面从严治党：党员廉政必修课》购置费2.6714万</t>
  </si>
  <si>
    <t>2011150</t>
  </si>
  <si>
    <t xml:space="preserve">    纪律委(事业)</t>
  </si>
  <si>
    <t>2011102</t>
  </si>
  <si>
    <t xml:space="preserve">    巡察办</t>
  </si>
  <si>
    <t>20113</t>
  </si>
  <si>
    <t xml:space="preserve">  商贸事务</t>
  </si>
  <si>
    <t>2011301</t>
  </si>
  <si>
    <t xml:space="preserve">    经济局</t>
  </si>
  <si>
    <t>其他经常性业务经费：技术改造、招商引资等工作经费15万。其他项目：2016年追加工作经费10万</t>
  </si>
  <si>
    <t>20115</t>
  </si>
  <si>
    <t xml:space="preserve">  工商行政管理事务</t>
  </si>
  <si>
    <t>2011501</t>
  </si>
  <si>
    <t xml:space="preserve">    市场和质量监督局(行政)</t>
  </si>
  <si>
    <t>脱贫攻坚工作经费：县级领导帮扶经费3万、驻村帮扶经费8万。其他经常性业务经费：乡镇村协管人员工资30万，市场监管、食品安全、特种设备、商品抽检等工作经费50万。其他项目：2016年追加工作经费30万</t>
  </si>
  <si>
    <t>2011550</t>
  </si>
  <si>
    <t xml:space="preserve">    市场和质量监督局(事业)</t>
  </si>
  <si>
    <t>20124</t>
  </si>
  <si>
    <t xml:space="preserve">  宗教事务</t>
  </si>
  <si>
    <t>2012401</t>
  </si>
  <si>
    <t xml:space="preserve">    宗教局</t>
  </si>
  <si>
    <t>其他经常性业务经费：宗教事务工作经费2万。其他项目：2016年玄中寺周边树木治理10万</t>
  </si>
  <si>
    <t>20125</t>
  </si>
  <si>
    <t xml:space="preserve">  港澳台侨事务</t>
  </si>
  <si>
    <t>2012501</t>
  </si>
  <si>
    <t xml:space="preserve">    对台办</t>
  </si>
  <si>
    <t>其他经常性业务经费：对台工作经费1万</t>
  </si>
  <si>
    <t>20126</t>
  </si>
  <si>
    <t xml:space="preserve">  档案事务</t>
  </si>
  <si>
    <t>2012604</t>
  </si>
  <si>
    <t xml:space="preserve">    档案局</t>
  </si>
  <si>
    <t>其他经常性业务经费：档案管理工作经费5万</t>
  </si>
  <si>
    <t>20128</t>
  </si>
  <si>
    <t xml:space="preserve">  民主党派及工商联事务</t>
  </si>
  <si>
    <t>2012801</t>
  </si>
  <si>
    <t xml:space="preserve">   工商联</t>
  </si>
  <si>
    <t>其他经常性业务经费：非公企业调研1万。其他项目：2016年工商联换届3万</t>
  </si>
  <si>
    <t xml:space="preserve">   民进支委（旅游局）</t>
  </si>
  <si>
    <t>其他经常性业务经费：民进工作经费2万。其他项目：2016年民进交城总支部换届2.3万</t>
  </si>
  <si>
    <t>20129</t>
  </si>
  <si>
    <t xml:space="preserve">  群众团体事务</t>
  </si>
  <si>
    <t>2012901</t>
  </si>
  <si>
    <t xml:space="preserve">    总工会</t>
  </si>
  <si>
    <t>脱贫攻坚工作经费：县级领导帮扶经费3万、驻村帮扶经费2万。其他项目：工会经费250万、“两节”送温暖及困难劳模救助32万</t>
  </si>
  <si>
    <t xml:space="preserve">    团委</t>
  </si>
  <si>
    <t>其他经常性业务经费:共青团换届等工作经费3万。其他项目：2016年开展“文明礼仪体验教育”活动9.3万</t>
  </si>
  <si>
    <t xml:space="preserve">    妇联</t>
  </si>
  <si>
    <t>其他经常性业务经费：“三八”活动等妇女工作经费3万</t>
  </si>
  <si>
    <t>20131</t>
  </si>
  <si>
    <t xml:space="preserve">  党委办公厅（室）及相关机构事务</t>
  </si>
  <si>
    <t>2013101</t>
  </si>
  <si>
    <t xml:space="preserve">    县委办(行政)</t>
  </si>
  <si>
    <t>脱贫攻坚工作经费：县级领导帮扶经费6万、驻村帮扶经费2万。其他经常性业务经费：机要通信、工作督查、政策研究等工作经费50万</t>
  </si>
  <si>
    <t>2013150</t>
  </si>
  <si>
    <t xml:space="preserve">    县委办(事业)</t>
  </si>
  <si>
    <t>20132</t>
  </si>
  <si>
    <t xml:space="preserve">  组织事务</t>
  </si>
  <si>
    <t>2013201</t>
  </si>
  <si>
    <t xml:space="preserve">    组织部(行政)</t>
  </si>
  <si>
    <t>脱贫攻坚工作经费：县级领导帮扶经费3万、驻村帮扶经费2万。其他经常性业务经费：网络维护运行、干部管理、五好乡镇党委和党支部奖励28万。其他项目：2016年基层组织建设150万</t>
  </si>
  <si>
    <t>2013250</t>
  </si>
  <si>
    <t xml:space="preserve">    组织部(事业)</t>
  </si>
  <si>
    <t>2013299</t>
  </si>
  <si>
    <t xml:space="preserve">    高层次人才中心</t>
  </si>
  <si>
    <t xml:space="preserve">    直属机关工委</t>
  </si>
  <si>
    <t>其他经常性业务经费：党员管理经费2万</t>
  </si>
  <si>
    <t>20133</t>
  </si>
  <si>
    <t xml:space="preserve">  宣传事务</t>
  </si>
  <si>
    <t>2013301</t>
  </si>
  <si>
    <t xml:space="preserve">   宣传部(行政)</t>
  </si>
  <si>
    <t>脱贫攻坚工作经费：县级领导帮扶经费3万、驻村帮扶经费2万。其他经常性业务经费：文明单位创建、文化产业宣传、核心价值观宣传、精神文明创建、中心组学习等工作经费28万。 其他项目：市县直通车宣传30万、2016年《前进》杂志宣传费4万、2016--2017年“醉美交城山 梦幻庞泉沟”摄影大赛53.7328万。</t>
  </si>
  <si>
    <t>2013350</t>
  </si>
  <si>
    <t xml:space="preserve">   宣传部(事业)</t>
  </si>
  <si>
    <t>20134</t>
  </si>
  <si>
    <t xml:space="preserve">  统战事务</t>
  </si>
  <si>
    <t>2013401</t>
  </si>
  <si>
    <t xml:space="preserve">    统战部</t>
  </si>
  <si>
    <t>脱贫攻坚工作经费：县级领导帮扶经费3万、驻村帮扶经费2万。其他经常性业务经费：非公企业统战工作经费10万。其他项目：统战人士慰问金0.7万</t>
  </si>
  <si>
    <t>20136</t>
  </si>
  <si>
    <t xml:space="preserve">  其他共产党事务支出</t>
  </si>
  <si>
    <t>2013601</t>
  </si>
  <si>
    <t xml:space="preserve">    政法委(行政)</t>
  </si>
  <si>
    <t>脱贫攻坚工作经费：县级领导帮扶经费3万、驻村帮扶经费2万。其他经常性业务经费：网络维护、综合治理、矛排等工作经费28万。其他项目：打黑除恶工作经费100万。</t>
  </si>
  <si>
    <t>2013650</t>
  </si>
  <si>
    <t xml:space="preserve">    政法委(事业)</t>
  </si>
  <si>
    <t>2013699</t>
  </si>
  <si>
    <t xml:space="preserve">    政法委(社管中心)</t>
  </si>
  <si>
    <t>其他项目：社会管理运行经费200万</t>
  </si>
  <si>
    <t xml:space="preserve">    老干部局(行政)</t>
  </si>
  <si>
    <t>203</t>
  </si>
  <si>
    <t>国防支出</t>
  </si>
  <si>
    <t>20306</t>
  </si>
  <si>
    <t xml:space="preserve">  国防动员</t>
  </si>
  <si>
    <t>2030607</t>
  </si>
  <si>
    <t xml:space="preserve">   武装部 </t>
  </si>
  <si>
    <t>脱贫攻坚工作经费：县级领导帮扶经费3万、驻村帮扶经费2万。其他经常性业务经费：巡逻处突大队人员伙食费80万、民兵训练54万、征兵费10万、国防教育10万、兵役登记3万、预备役3万、训练室维修20万。其他项目：2016年征兵费补助16万</t>
  </si>
  <si>
    <t>204</t>
  </si>
  <si>
    <t>公共安全支出</t>
  </si>
  <si>
    <t>20401</t>
  </si>
  <si>
    <t xml:space="preserve">  武装警察</t>
  </si>
  <si>
    <t>2040101</t>
  </si>
  <si>
    <t xml:space="preserve">    县中队</t>
  </si>
  <si>
    <t>其他经常性业务经费：退役士兵医药费、交通费和公用经费补助14万。其他项目：2016年营房维修和装备款5万</t>
  </si>
  <si>
    <t>2040103</t>
  </si>
  <si>
    <t xml:space="preserve">    消防大队 </t>
  </si>
  <si>
    <t>其他经常性业务经费：消防工作经费90万。其他项目：2016年消防设施安装和维护20万、营房维修20万</t>
  </si>
  <si>
    <t>20402</t>
  </si>
  <si>
    <t xml:space="preserve">  公安</t>
  </si>
  <si>
    <t>2040201</t>
  </si>
  <si>
    <t xml:space="preserve">    公安局</t>
  </si>
  <si>
    <t>2040212</t>
  </si>
  <si>
    <t xml:space="preserve">    交警大队</t>
  </si>
  <si>
    <t>行政性收费安排的支出：协警人员工资、停车场租赁、法律顾问咨询、红绿灯维护、雷达鉴定等交通安全运行维护费450万。其他项目：2016年办公楼维修6.81万、变压器安装10.29万、交通监控纠纷律师费45万、停车场租赁费18.5万、红绿灯电子监控设施维护费25.8万、协勤人员工资补助29万、公安网专线使用费41.62万</t>
  </si>
  <si>
    <t>2040217</t>
  </si>
  <si>
    <t xml:space="preserve">    看守所</t>
  </si>
  <si>
    <t>其他经常性业务经费：在押疑犯看守费用60万。其他项目：2016年看守所围墙和县中队训练场改造20万、功能用房维修20万</t>
  </si>
  <si>
    <t>2040299</t>
  </si>
  <si>
    <t xml:space="preserve">    巡逻处突 大队</t>
  </si>
  <si>
    <t xml:space="preserve"> 其他经常性业务经费：司机劳务、巡逻人员伙食费、办案费等180万</t>
  </si>
  <si>
    <t>20404</t>
  </si>
  <si>
    <t xml:space="preserve">   检察</t>
  </si>
  <si>
    <t>2040401</t>
  </si>
  <si>
    <t xml:space="preserve">    检察院 </t>
  </si>
  <si>
    <t>脱贫攻坚工作经费：县级领导帮扶2016年、2017年经费6万、驻村帮扶经费4万。其它项目、电子检务工程县级配套29.5万</t>
  </si>
  <si>
    <t>20405</t>
  </si>
  <si>
    <t xml:space="preserve">  法院</t>
  </si>
  <si>
    <t>2040501</t>
  </si>
  <si>
    <t xml:space="preserve">    法院(行政)</t>
  </si>
  <si>
    <t>脱贫攻坚工作经费：县级领导帮扶2016年、2017年经费6万、驻村帮扶经费4万。其他项目：2016年维修改造项目50万、资产清查2.4万</t>
  </si>
  <si>
    <t>2040550</t>
  </si>
  <si>
    <t xml:space="preserve">    法院(事业)</t>
  </si>
  <si>
    <t>20406</t>
  </si>
  <si>
    <t xml:space="preserve">  司法</t>
  </si>
  <si>
    <t>2040601</t>
  </si>
  <si>
    <t xml:space="preserve">    司法局(行政)</t>
  </si>
  <si>
    <t>2040606</t>
  </si>
  <si>
    <t xml:space="preserve">    司法局(事业)</t>
  </si>
  <si>
    <t>2040607</t>
  </si>
  <si>
    <t xml:space="preserve">    法律援助中心</t>
  </si>
  <si>
    <t xml:space="preserve">    律师事务所</t>
  </si>
  <si>
    <t>205</t>
  </si>
  <si>
    <t>教育支出</t>
  </si>
  <si>
    <t>20501</t>
  </si>
  <si>
    <t xml:space="preserve">  教育管理事务</t>
  </si>
  <si>
    <t>2050101</t>
  </si>
  <si>
    <t xml:space="preserve">   教育局(行政)</t>
  </si>
  <si>
    <t>其他经常性支业务经费：教育教学管理及老教师活动经费18万。其他项目：2016年资产清查0.84万</t>
  </si>
  <si>
    <t>2050199</t>
  </si>
  <si>
    <t xml:space="preserve">   教育局(事业)</t>
  </si>
  <si>
    <t>民生项目：义务教育经费保障130万、寄宿生生活补助5万、学前教育资助25.21万、高中助学金43.81万、高中贫困生生活补助18.54万、高中贫困生免学费补助27.36万、义务教育阶段营养餐补助29.44万、民办教师教龄补助59万</t>
  </si>
  <si>
    <t>20502</t>
  </si>
  <si>
    <t xml:space="preserve">  普通教育</t>
  </si>
  <si>
    <t>2050201</t>
  </si>
  <si>
    <t xml:space="preserve">   新建幼儿园 </t>
  </si>
  <si>
    <t xml:space="preserve">   机关幼儿园 </t>
  </si>
  <si>
    <t xml:space="preserve">   南街幼儿园 </t>
  </si>
  <si>
    <t xml:space="preserve">   坡底幼儿园</t>
  </si>
  <si>
    <t xml:space="preserve">   梁家庄幼儿园 </t>
  </si>
  <si>
    <t xml:space="preserve">   久鑫幼儿园</t>
  </si>
  <si>
    <t>2050202</t>
  </si>
  <si>
    <t xml:space="preserve">   新建小学校</t>
  </si>
  <si>
    <t xml:space="preserve">   城南小学校</t>
  </si>
  <si>
    <t xml:space="preserve">   城内完小</t>
  </si>
  <si>
    <t xml:space="preserve">   天宁镇教办)</t>
  </si>
  <si>
    <t xml:space="preserve">   夏家营镇教办</t>
  </si>
  <si>
    <t>其他项目：2016年义望学校资产清查0.89万</t>
  </si>
  <si>
    <t>2050203</t>
  </si>
  <si>
    <t xml:space="preserve">   西营镇教办</t>
  </si>
  <si>
    <t xml:space="preserve">   洪相乡教办</t>
  </si>
  <si>
    <t xml:space="preserve">   岭底乡教办</t>
  </si>
  <si>
    <t xml:space="preserve">   西社镇教办</t>
  </si>
  <si>
    <t xml:space="preserve">   水峪贯镇教办</t>
  </si>
  <si>
    <t xml:space="preserve">   会立乡教办</t>
  </si>
  <si>
    <t xml:space="preserve">   东坡底乡教办</t>
  </si>
  <si>
    <t xml:space="preserve">   庞泉沟镇教办</t>
  </si>
  <si>
    <t xml:space="preserve">   城内初中</t>
  </si>
  <si>
    <t xml:space="preserve">   东关初中</t>
  </si>
  <si>
    <t>2050204</t>
  </si>
  <si>
    <t xml:space="preserve">   交城中学</t>
  </si>
  <si>
    <t xml:space="preserve">   第二中学</t>
  </si>
  <si>
    <t>其他项目：2016年运行补助40万、资产清查9.3万</t>
  </si>
  <si>
    <t>2050299</t>
  </si>
  <si>
    <t xml:space="preserve">   教研室</t>
  </si>
  <si>
    <t>其他项目：2016年资产清查0.2万</t>
  </si>
  <si>
    <t xml:space="preserve">   招生办</t>
  </si>
  <si>
    <t xml:space="preserve">   学生资助中心</t>
  </si>
  <si>
    <t xml:space="preserve">   仪器室</t>
  </si>
  <si>
    <t>其他项目：2016年资产清查0.42万</t>
  </si>
  <si>
    <t xml:space="preserve">   乒乓球训练中心</t>
  </si>
  <si>
    <t xml:space="preserve">   青少年活动中心</t>
  </si>
  <si>
    <t>20503</t>
  </si>
  <si>
    <t xml:space="preserve">  职业教育</t>
  </si>
  <si>
    <t>2050304</t>
  </si>
  <si>
    <t xml:space="preserve">   职业中学</t>
  </si>
  <si>
    <t>民生项目：学生免学费80万、助学金8万。</t>
  </si>
  <si>
    <t>2050399</t>
  </si>
  <si>
    <t xml:space="preserve">   卫校</t>
  </si>
  <si>
    <t xml:space="preserve">   体校</t>
  </si>
  <si>
    <t>20504</t>
  </si>
  <si>
    <t xml:space="preserve">  成人教育</t>
  </si>
  <si>
    <t>2050404</t>
  </si>
  <si>
    <t xml:space="preserve">   电大 </t>
  </si>
  <si>
    <t>20508</t>
  </si>
  <si>
    <t xml:space="preserve">  进修及培训</t>
  </si>
  <si>
    <t>2050801</t>
  </si>
  <si>
    <t xml:space="preserve">   进修校</t>
  </si>
  <si>
    <t>2050802</t>
  </si>
  <si>
    <t xml:space="preserve">   党校</t>
  </si>
  <si>
    <t>其他经常性业务经费:党员干部继续教育经费4万。其他项目：新党校内部设施配套资金60万；2016年办公设备更换3万</t>
  </si>
  <si>
    <t>206</t>
  </si>
  <si>
    <t>科学技术支出</t>
  </si>
  <si>
    <t>20601</t>
  </si>
  <si>
    <t xml:space="preserve">  科学技术管理事务</t>
  </si>
  <si>
    <t>2060101</t>
  </si>
  <si>
    <t xml:space="preserve">   科技中心（行政）</t>
  </si>
  <si>
    <t>其他经常性业务经费：科技活动宣传经费3万</t>
  </si>
  <si>
    <t>2060199</t>
  </si>
  <si>
    <t xml:space="preserve">   科技中心（事业）</t>
  </si>
  <si>
    <t>20607</t>
  </si>
  <si>
    <t xml:space="preserve">  科学技术普及</t>
  </si>
  <si>
    <t>2060701</t>
  </si>
  <si>
    <t xml:space="preserve">   科协</t>
  </si>
  <si>
    <t>其他经常性业务经费：科普宣传经费3万</t>
  </si>
  <si>
    <t>20699</t>
  </si>
  <si>
    <t xml:space="preserve">  其他科学技术支出</t>
  </si>
  <si>
    <t>2060899</t>
  </si>
  <si>
    <t xml:space="preserve">   林科所</t>
  </si>
  <si>
    <t>其他项目：2016年人员经费补助10万</t>
  </si>
  <si>
    <t>207</t>
  </si>
  <si>
    <t>文化体育与传媒支出</t>
  </si>
  <si>
    <t>20701</t>
  </si>
  <si>
    <t xml:space="preserve">  文化</t>
  </si>
  <si>
    <t>2070101</t>
  </si>
  <si>
    <t xml:space="preserve">   文体局</t>
  </si>
  <si>
    <t>其他经常性业务经费:文体宣传及乡村记忆活动工作经费20万.民生项目:乡镇文化站免费开放10万、农村文化建设配套16万、农村电影免费放映15.34万。其他项目：2016年资产清查1.3万,图书馆、美术馆和文化馆建设工程人防费和前期费50万,2017年“两节”活动20万</t>
  </si>
  <si>
    <t xml:space="preserve">   文联</t>
  </si>
  <si>
    <t>其他经常性业务经费：文化艺术活动10万</t>
  </si>
  <si>
    <t>2070104</t>
  </si>
  <si>
    <t xml:space="preserve">   图书馆</t>
  </si>
  <si>
    <t>民生项目：图书馆免费开放5万。其他项目：2016年资产清查0.2万、图书购置3万</t>
  </si>
  <si>
    <t>2070107</t>
  </si>
  <si>
    <t xml:space="preserve">   晋剧团</t>
  </si>
  <si>
    <t>其他经常性业务经费：文化艺术研究经费5万</t>
  </si>
  <si>
    <t>2070109</t>
  </si>
  <si>
    <t xml:space="preserve">   人民文化馆 </t>
  </si>
  <si>
    <t>民生项目：文化馆免费开放5万</t>
  </si>
  <si>
    <t>2070112</t>
  </si>
  <si>
    <t xml:space="preserve">   文化市场管理站 </t>
  </si>
  <si>
    <t>其他经常性业务经费：文化市场监管经费6万</t>
  </si>
  <si>
    <t>2070199</t>
  </si>
  <si>
    <t xml:space="preserve">   文史研究院</t>
  </si>
  <si>
    <t>其他经常性业务经费：革命历史资料整理与保护17万。其他项目：晋绥八分区纪念馆维护费2万</t>
  </si>
  <si>
    <t>20702</t>
  </si>
  <si>
    <t xml:space="preserve">  文物</t>
  </si>
  <si>
    <t>2070204</t>
  </si>
  <si>
    <t xml:space="preserve">   文管所</t>
  </si>
  <si>
    <t>行政性收费安排的支出：自收自支人员工资、病虫害防治、护林防火等运行经费140万。其他项目：2016年资产清查0.99万、圣母庙维修9.3万、塔林修缮20万、停车场改造20万、人员经费补助35万</t>
  </si>
  <si>
    <t>20704</t>
  </si>
  <si>
    <t xml:space="preserve">  新闻出版广播影视</t>
  </si>
  <si>
    <t>2070401</t>
  </si>
  <si>
    <t xml:space="preserve">   广电中心（行政）</t>
  </si>
  <si>
    <t>其他经常性业务经费：新闻制播经费20万。民生项目：村村通广播电视运行费11.28万。其他项目：2016年资产清查2.37万、城乡环境整治攻坚行动宣传5万</t>
  </si>
  <si>
    <t>2070499</t>
  </si>
  <si>
    <t xml:space="preserve">   广电中心（事业）</t>
  </si>
  <si>
    <t>208</t>
  </si>
  <si>
    <t>社会保障和就业支出</t>
  </si>
  <si>
    <t>20801</t>
  </si>
  <si>
    <t xml:space="preserve">  人力资源和社会保障管理事务</t>
  </si>
  <si>
    <t>2080101</t>
  </si>
  <si>
    <t xml:space="preserve">    人社局(行政)</t>
  </si>
  <si>
    <t>其他经常性业务经费：劳动人事业务管理及企业军转干部慰问等经费9万</t>
  </si>
  <si>
    <t>2080199</t>
  </si>
  <si>
    <t xml:space="preserve">    人社局(事业)</t>
  </si>
  <si>
    <t>2080105</t>
  </si>
  <si>
    <t xml:space="preserve">   劳动监察队</t>
  </si>
  <si>
    <t>其他经常性业务经费：农民工维权经费5万</t>
  </si>
  <si>
    <t>2080106</t>
  </si>
  <si>
    <t xml:space="preserve">   就业局</t>
  </si>
  <si>
    <t>其他经常性业务经费：就业服务经费5万</t>
  </si>
  <si>
    <t xml:space="preserve">   医保中心</t>
  </si>
  <si>
    <t xml:space="preserve"> 其他经常性业务经费：医保工作经费16万。民生项目：城镇居民基本医疗保险90万、职工医保2972万、大病医保补充28万、离休二等乙残300万</t>
  </si>
  <si>
    <t xml:space="preserve">   工伤保险</t>
  </si>
  <si>
    <t>其他经常性业务经费：工伤调查核实经费2万</t>
  </si>
  <si>
    <t xml:space="preserve">   农保中心 </t>
  </si>
  <si>
    <t>其他经常性业务经费：代办员补助12万、工作经费6万。民生项目：城乡居民养老保险498.121万</t>
  </si>
  <si>
    <t xml:space="preserve">   合医办</t>
  </si>
  <si>
    <t>其他经常性业务经费：网络维护及运行、合作医疗换证及其他工作经费20万。民生项目：新农合医疗县级配套521.6万</t>
  </si>
  <si>
    <t xml:space="preserve">   失业保险所</t>
  </si>
  <si>
    <t>其他经常性业务经费：工作经费4万</t>
  </si>
  <si>
    <t xml:space="preserve">   劳动保险所(事业)</t>
  </si>
  <si>
    <t>其他经常性业务经费：劳动保险工作经费及全县行政事业养老保险征收启动经费16万。民生项目：企业离休干部津补贴59.784万、机关事业单位离退休人员补贴267.4907万、建国前老工人补贴14.3272万，军转干部生活补助42.966万</t>
  </si>
  <si>
    <t>20802</t>
  </si>
  <si>
    <t xml:space="preserve">  民政管理事务</t>
  </si>
  <si>
    <t>2080201</t>
  </si>
  <si>
    <t xml:space="preserve">   民政局(行政)</t>
  </si>
  <si>
    <t>其他经常性业务经费：低保、村两委换届、老龄等工作经费20万。其他项目：2016年资产清查9.69万、温馨养老院运营补助7万</t>
  </si>
  <si>
    <t>2080299</t>
  </si>
  <si>
    <t xml:space="preserve">   民政局(事业)</t>
  </si>
  <si>
    <t>20805</t>
  </si>
  <si>
    <t xml:space="preserve">  行政事业单位离退休</t>
  </si>
  <si>
    <t>2080502</t>
  </si>
  <si>
    <t>2080503</t>
  </si>
  <si>
    <t xml:space="preserve">   老干部局(事业)</t>
  </si>
  <si>
    <t>其他经常性业务经费：离休人员特需费、离退休人员活动经费、老干部活动中心运行费、离退休人员体检费、党支部活动等155.25万</t>
  </si>
  <si>
    <t>2080599</t>
  </si>
  <si>
    <t xml:space="preserve">   老干部局(离休)</t>
  </si>
  <si>
    <t>20808</t>
  </si>
  <si>
    <t xml:space="preserve">  抚恤</t>
  </si>
  <si>
    <t>2080805</t>
  </si>
  <si>
    <t>民生项目：义务兵优待314万</t>
  </si>
  <si>
    <t>20810</t>
  </si>
  <si>
    <t xml:space="preserve">  社会福利</t>
  </si>
  <si>
    <t>2081002</t>
  </si>
  <si>
    <t>民生项目：老年日间照料中心补助76万，会立老敬老院运营补助20万、温馨敬老院运补助20万、福利中心运营补助62.36万</t>
  </si>
  <si>
    <t>2081005</t>
  </si>
  <si>
    <t xml:space="preserve">   福利院</t>
  </si>
  <si>
    <t>民生项目：集中供养孤儿补助29.52万。其他项目：2016年人员经费补助10万</t>
  </si>
  <si>
    <t>20811</t>
  </si>
  <si>
    <t xml:space="preserve">  残疾人事业</t>
  </si>
  <si>
    <t>2081199</t>
  </si>
  <si>
    <t xml:space="preserve">   残联</t>
  </si>
  <si>
    <t>其他经常性业务经费：残疾人服务工作经费5万。民生项目：残疾人护理补贴30万、基层党组织助残扶贫3万、贫困残疾人家庭无障碍改造配套6万。其他项目：2016年运行经费补助5万</t>
  </si>
  <si>
    <t xml:space="preserve">   残疾人劳动服务所</t>
  </si>
  <si>
    <t>行政性收入安排的支出：自收自支人员工资30万</t>
  </si>
  <si>
    <t>民生项目：困难残疾人生活补贴49万</t>
  </si>
  <si>
    <t>20815</t>
  </si>
  <si>
    <t xml:space="preserve">  自然灾害生活救助</t>
  </si>
  <si>
    <t>2081599</t>
  </si>
  <si>
    <t>民生项目：自然灾害保险75万</t>
  </si>
  <si>
    <t>20819</t>
  </si>
  <si>
    <t xml:space="preserve">  最低生活保障</t>
  </si>
  <si>
    <t>2081901</t>
  </si>
  <si>
    <t>民生项目：低保配套资金100万</t>
  </si>
  <si>
    <t>210</t>
  </si>
  <si>
    <t>医疗卫生与计划生育支出</t>
  </si>
  <si>
    <t>21001</t>
  </si>
  <si>
    <t xml:space="preserve">  医疗卫生与计划生育管理事务</t>
  </si>
  <si>
    <t>2100101</t>
  </si>
  <si>
    <t xml:space="preserve">   卫计局（行政）</t>
  </si>
  <si>
    <t>其他经常性业务经费：地病防治、四术费等工作经费18万。民生项目：计生家庭奖励扶助185.35万、免费孕前优生检查10万</t>
  </si>
  <si>
    <t>2100199</t>
  </si>
  <si>
    <t xml:space="preserve">   卫计局（事业）</t>
  </si>
  <si>
    <t>民生项目：、基本公共卫生配套53.1万、村卫生室基本药物制度配套17.5万、乡村医生养老保险补助5.046万、老年乡村医生退养补助46.5万、村卫生室运行补助21万、乡镇卫生院医改后运转经费133万、县直单位药品零差补280万。其他项目：农村厕所改造30万；2016年维修卦山景区大型浮雕工程11.1万、基本公共卫生服务补助5.9万。</t>
  </si>
  <si>
    <t>21002</t>
  </si>
  <si>
    <t xml:space="preserve">  公立医院</t>
  </si>
  <si>
    <t>2100201</t>
  </si>
  <si>
    <t xml:space="preserve">    人民医院</t>
  </si>
  <si>
    <t>2100202</t>
  </si>
  <si>
    <t xml:space="preserve">    中医医院</t>
  </si>
  <si>
    <t>21003</t>
  </si>
  <si>
    <t xml:space="preserve">  基层医疗卫生机构</t>
  </si>
  <si>
    <t>2100302</t>
  </si>
  <si>
    <t xml:space="preserve">   天宁镇卫生院</t>
  </si>
  <si>
    <t xml:space="preserve">   夏家营镇卫生院 </t>
  </si>
  <si>
    <t xml:space="preserve">   西营镇卫生院 </t>
  </si>
  <si>
    <t xml:space="preserve">   洪相乡卫生院 </t>
  </si>
  <si>
    <t xml:space="preserve">   岭底乡卫生院  </t>
  </si>
  <si>
    <t xml:space="preserve">   西社镇卫生院</t>
  </si>
  <si>
    <t xml:space="preserve">   水峪贯镇卫生院</t>
  </si>
  <si>
    <t xml:space="preserve">   东坡底乡卫生院</t>
  </si>
  <si>
    <t xml:space="preserve">   会立乡卫生院</t>
  </si>
  <si>
    <t xml:space="preserve">   庞泉沟镇卫生院 </t>
  </si>
  <si>
    <t>21004</t>
  </si>
  <si>
    <t xml:space="preserve">  公共卫生</t>
  </si>
  <si>
    <t>2100401</t>
  </si>
  <si>
    <t xml:space="preserve">   疾控中心</t>
  </si>
  <si>
    <t>其他经常性业务经费：传染病防治等工作经费10万</t>
  </si>
  <si>
    <t>2100402</t>
  </si>
  <si>
    <t xml:space="preserve">   卫生监督所</t>
  </si>
  <si>
    <t>其他经常性业务经费：卫生监督经费8万</t>
  </si>
  <si>
    <t>2100403</t>
  </si>
  <si>
    <t xml:space="preserve">   妇幼站</t>
  </si>
  <si>
    <t>他经常性业务经费：孕产妇筛查等工作经费5万。民生项目：两癌筛查10万</t>
  </si>
  <si>
    <t>21010</t>
  </si>
  <si>
    <t xml:space="preserve">  食品和药品监督管理事务</t>
  </si>
  <si>
    <t>2101099</t>
  </si>
  <si>
    <t xml:space="preserve">   检测中心</t>
  </si>
  <si>
    <t>其他经常性业务经费：检验检测经费8万</t>
  </si>
  <si>
    <t>21013</t>
  </si>
  <si>
    <t xml:space="preserve">  医疗救助</t>
  </si>
  <si>
    <t>2101301</t>
  </si>
  <si>
    <t>民生项目：城乡医疗救助县配套资金100万</t>
  </si>
  <si>
    <t>211</t>
  </si>
  <si>
    <t>节能环保支出</t>
  </si>
  <si>
    <t>21101</t>
  </si>
  <si>
    <t xml:space="preserve">  环境保护管理事务</t>
  </si>
  <si>
    <t>2110101</t>
  </si>
  <si>
    <t xml:space="preserve">   环保局(行政)</t>
  </si>
  <si>
    <t>其他经常性业务经费：封堵排污口5万，污染监控等工作经费30万。其他项目：环境保护工作经费30万</t>
  </si>
  <si>
    <t>2110199</t>
  </si>
  <si>
    <t xml:space="preserve">   环保局(事业)</t>
  </si>
  <si>
    <t>21102</t>
  </si>
  <si>
    <t xml:space="preserve">  环境监测与监察</t>
  </si>
  <si>
    <t>2110299</t>
  </si>
  <si>
    <t xml:space="preserve">   环境监测站</t>
  </si>
  <si>
    <t>行政性收费安排的支出：自收自支人员工资及运行经费120万</t>
  </si>
  <si>
    <t>21103</t>
  </si>
  <si>
    <t xml:space="preserve">  污染防治</t>
  </si>
  <si>
    <t>2110302</t>
  </si>
  <si>
    <t xml:space="preserve">    污水处理厂</t>
  </si>
  <si>
    <t>其他项目：污水处理费200万</t>
  </si>
  <si>
    <t>212</t>
  </si>
  <si>
    <t>城乡社区支出</t>
  </si>
  <si>
    <t>21201</t>
  </si>
  <si>
    <t xml:space="preserve">  城乡社区管理事务</t>
  </si>
  <si>
    <t>2120101</t>
  </si>
  <si>
    <t xml:space="preserve">   住建局（行政）</t>
  </si>
  <si>
    <t>其他经常性业务经费：规划馆运行经费10万，建筑质量安全监督43万，绿化管理经费2万，律师咨询5万。民生项目：农村危房改造资金147万。其他项目：2017年两节城区悬挂彩灯20万；2016年资产清查6.07万、办公楼修缮10万、天然气站对面道边绿化8.649万、新开路南段安置房工程沉降观测费9.197万、县界牌楼工程10万、县城市政设施汛期修复等应急处置支出20万、绿化管护20万、北环路路面改造工程和沙河街西延工程资金100万</t>
  </si>
  <si>
    <t>2120199</t>
  </si>
  <si>
    <t xml:space="preserve">   住建局（事业）</t>
  </si>
  <si>
    <t xml:space="preserve">   居委会</t>
  </si>
  <si>
    <t>其他经常性业务经费：居民日常事务管理经费4万</t>
  </si>
  <si>
    <t xml:space="preserve">21202 </t>
  </si>
  <si>
    <t xml:space="preserve">  城乡社区规划与管理</t>
  </si>
  <si>
    <t>2120201</t>
  </si>
  <si>
    <t xml:space="preserve">   住建局（规划）</t>
  </si>
  <si>
    <t>其他经常性业务经费：规划管理经费2万</t>
  </si>
  <si>
    <t>21203</t>
  </si>
  <si>
    <t xml:space="preserve">  城乡社区公共设施</t>
  </si>
  <si>
    <t>2120399</t>
  </si>
  <si>
    <t xml:space="preserve">   汽车站</t>
  </si>
  <si>
    <t>其他项目：2016年汽车站基础设施维修改造40万</t>
  </si>
  <si>
    <t xml:space="preserve">   住建局（英雄广场）</t>
  </si>
  <si>
    <t>其他经常性业务经费：英雄广场运行经费80万。其他项目：2016年吕梁英雄广场周边灯饰维修16.574万。</t>
  </si>
  <si>
    <t>21205</t>
  </si>
  <si>
    <t xml:space="preserve">  城乡社区环境卫生</t>
  </si>
  <si>
    <t>2120501</t>
  </si>
  <si>
    <t xml:space="preserve">   垃圾处理厂</t>
  </si>
  <si>
    <t>其他项目：垃圾处理费200万、城区洒水20万；2016年地质灾害危险性评估10万</t>
  </si>
  <si>
    <t xml:space="preserve">   住建局（执法）</t>
  </si>
  <si>
    <t>其他经常性业务经费：垃圾车维护运行150万。民生项目：城乡保洁员工资补助600万。行政性收费收入安排的支出：差额人员工资支出、执法经费等90万。其他项目：2016年执法用品购置9.8万元、赔偿金37.7万、新租办公楼修缮13万、清扫收集垃圾设备购置150.39万</t>
  </si>
  <si>
    <t>21299</t>
  </si>
  <si>
    <t xml:space="preserve">  其他城乡社区支出</t>
  </si>
  <si>
    <t>2129999</t>
  </si>
  <si>
    <t xml:space="preserve">   供水公司</t>
  </si>
  <si>
    <t>其他经常性业务经费：公用事业总公司工作经费5万。其他项目：城区洒水20万。</t>
  </si>
  <si>
    <t xml:space="preserve">   住建局（园林中心）</t>
  </si>
  <si>
    <t>213</t>
  </si>
  <si>
    <t>农林水支出</t>
  </si>
  <si>
    <t>21301</t>
  </si>
  <si>
    <t xml:space="preserve">  农业</t>
  </si>
  <si>
    <t>2130101</t>
  </si>
  <si>
    <t xml:space="preserve">   农机局(行政)</t>
  </si>
  <si>
    <t>其他经常性业务经费：农机具推广经费3万。民生项目：解决老农机人员历史遗留问题30万</t>
  </si>
  <si>
    <t>2130104</t>
  </si>
  <si>
    <t xml:space="preserve">   农机局(事业)</t>
  </si>
  <si>
    <t xml:space="preserve">   农牧局(行政)</t>
  </si>
  <si>
    <t>其他经常性业务经费：农业产业发展经费、农产品检测、农民书画活动等经费20万。民生项目：农业保险保费18万、设施蔬菜、中草药种植51万。其他项目：食用菌研发30万；2016年参加美丽乡村建设发展论坛会务费和宣传费5万、良种场退还承包费15万、贫困户特惠补贴43.77885万</t>
  </si>
  <si>
    <t xml:space="preserve">   农牧局(事业)</t>
  </si>
  <si>
    <t xml:space="preserve">   农经局（行政）</t>
  </si>
  <si>
    <t xml:space="preserve"> 其他经常性业务经费：网络维护及运行、土地仲裁、农村财务审计等10万</t>
  </si>
  <si>
    <t xml:space="preserve">   农经局（事业）</t>
  </si>
  <si>
    <t>民生项目：土地确权登记50万</t>
  </si>
  <si>
    <t xml:space="preserve">   畜牧局(行政)</t>
  </si>
  <si>
    <t>其他经常性业务经费：畜产品质量安全监督、重大动物防疫经费等20万。民生项目：能繁母猪、奶牛保险4.87万</t>
  </si>
  <si>
    <t xml:space="preserve">   畜牧局(事业)</t>
  </si>
  <si>
    <t xml:space="preserve">   种籽公司 </t>
  </si>
  <si>
    <t xml:space="preserve">   天宁镇(事业)</t>
  </si>
  <si>
    <t xml:space="preserve">   夏家营镇(事业)</t>
  </si>
  <si>
    <t xml:space="preserve">   西营镇(事业)</t>
  </si>
  <si>
    <t xml:space="preserve">   洪相乡(事业)</t>
  </si>
  <si>
    <t>其他项目：2016年山西鑫昌盛铸造有限公司下半年保安费12.6万</t>
  </si>
  <si>
    <t xml:space="preserve">   岭底乡 (事业)</t>
  </si>
  <si>
    <t xml:space="preserve">   西社镇(事业)</t>
  </si>
  <si>
    <t xml:space="preserve">   水峪贯镇(事业)</t>
  </si>
  <si>
    <t xml:space="preserve">   会立乡(事业)</t>
  </si>
  <si>
    <t xml:space="preserve">   庞泉沟镇(事业)</t>
  </si>
  <si>
    <t xml:space="preserve">   东坡底乡 (事业)</t>
  </si>
  <si>
    <t>2130152</t>
  </si>
  <si>
    <t xml:space="preserve">   组织部（村官）</t>
  </si>
  <si>
    <t>2130199</t>
  </si>
  <si>
    <t xml:space="preserve">   新村办</t>
  </si>
  <si>
    <t>其他经常性业务经费：新农村建设工作经费2万</t>
  </si>
  <si>
    <t>21302</t>
  </si>
  <si>
    <t xml:space="preserve">  林业</t>
  </si>
  <si>
    <t>2130201</t>
  </si>
  <si>
    <t xml:space="preserve">   林业局(行政)</t>
  </si>
  <si>
    <t>其他经常性业务经费：乡镇护林员补助50.63万、林业管理经费10万元。民生项目：森林保险保费9.1878万</t>
  </si>
  <si>
    <t>2130204</t>
  </si>
  <si>
    <t xml:space="preserve">   林业局(事业)</t>
  </si>
  <si>
    <t>其他项目：2016年参加中国红枣博览会0.9万、资产清查2.7万、祭坛工程57.343021万、307国道出县口三个标志牌楼翻新10万、320省道改线绿化30万</t>
  </si>
  <si>
    <t xml:space="preserve">   石壁林场</t>
  </si>
  <si>
    <t>其他项目：2016年护坡修复43万</t>
  </si>
  <si>
    <t xml:space="preserve">   青沿林场</t>
  </si>
  <si>
    <t xml:space="preserve">   苗圃 </t>
  </si>
  <si>
    <t>其他项目：2016年人员经费补助20万</t>
  </si>
  <si>
    <t>21303</t>
  </si>
  <si>
    <t xml:space="preserve">  水利</t>
  </si>
  <si>
    <t>2130301</t>
  </si>
  <si>
    <t xml:space="preserve">   水利局(行政)</t>
  </si>
  <si>
    <t>其他经常性业务经费：水利工作经费20万。民生项目：安全饮水工程配套9万，农村水质监测配套5万。其他项目：2016年社会福利中心西侧护坡修复工程50万、资产清查9.5万</t>
  </si>
  <si>
    <t>2130399</t>
  </si>
  <si>
    <t xml:space="preserve">   水利局(事业)</t>
  </si>
  <si>
    <t xml:space="preserve">   灌区</t>
  </si>
  <si>
    <t>其他项目：2016年瓦窑水库管理房改造63.48万</t>
  </si>
  <si>
    <t>21305</t>
  </si>
  <si>
    <t xml:space="preserve">  扶贫</t>
  </si>
  <si>
    <t>2130501</t>
  </si>
  <si>
    <t xml:space="preserve">   扶贫办</t>
  </si>
  <si>
    <t>其他经常性业务经费：扶贫工作经费45万</t>
  </si>
  <si>
    <t>21306</t>
  </si>
  <si>
    <t xml:space="preserve">  农业综合开发</t>
  </si>
  <si>
    <t>2130601</t>
  </si>
  <si>
    <t xml:space="preserve">    农发办</t>
  </si>
  <si>
    <t>其他经常性业务经费：工作经费8万元。民生项目：产业化配套16万。</t>
  </si>
  <si>
    <t>21399</t>
  </si>
  <si>
    <t xml:space="preserve">  其他农林水支出</t>
  </si>
  <si>
    <t>2139999</t>
  </si>
  <si>
    <t xml:space="preserve">   亚行办</t>
  </si>
  <si>
    <t>其他经常性业务经费：工作经费3万</t>
  </si>
  <si>
    <t>214</t>
  </si>
  <si>
    <t>交通运输支出</t>
  </si>
  <si>
    <t>21401</t>
  </si>
  <si>
    <t xml:space="preserve">  公路水路运输</t>
  </si>
  <si>
    <t>2140101</t>
  </si>
  <si>
    <t xml:space="preserve">   交通局(行政)</t>
  </si>
  <si>
    <t>其他经常性业务经费：火车站站前广场管理15万、海事工作经费25万、西社运管站运行25万元。其他项目：2016年冬季交通环境整治10万、资产清查4万、煤炭通道工程设计费30万</t>
  </si>
  <si>
    <t>2140199</t>
  </si>
  <si>
    <t xml:space="preserve">   交通局(事业)</t>
  </si>
  <si>
    <t>2140112</t>
  </si>
  <si>
    <t xml:space="preserve">   运管所</t>
  </si>
  <si>
    <t>其他经常性业务经费：治超等交通管理工作经费50万。其他项目：2016年资产清查0.32万、源头治超20万</t>
  </si>
  <si>
    <t>215</t>
  </si>
  <si>
    <t>资源勘探信息等支出</t>
  </si>
  <si>
    <t>21505</t>
  </si>
  <si>
    <t xml:space="preserve">  工业和信息产业监管</t>
  </si>
  <si>
    <t>2150599</t>
  </si>
  <si>
    <t xml:space="preserve">   轻工总会</t>
  </si>
  <si>
    <t>其他经常性业务经费：工业美术研发及堆绫技艺推广、二轻企业管理5万</t>
  </si>
  <si>
    <t xml:space="preserve">   工业园区</t>
  </si>
  <si>
    <t>其他经常性业务经费：园区排污费及园区企业管理5万。其他项目：招商引资经费20万；2016年生态工业公司人员工资补助11.236044万、原银通园区职工口粮地补偿20万</t>
  </si>
  <si>
    <t xml:space="preserve">   火山煤矿改制办</t>
  </si>
  <si>
    <t>其他项目：原国营火山煤矿职工救助100万</t>
  </si>
  <si>
    <t xml:space="preserve">   完善企业改制办</t>
  </si>
  <si>
    <t>其他项目：经贸系统困难职工救济、新开路改制相关企业安置以及原国营工业系统已改制企业职工安置350万</t>
  </si>
  <si>
    <t>21506</t>
  </si>
  <si>
    <t xml:space="preserve">  安全生产监管</t>
  </si>
  <si>
    <t>2150601</t>
  </si>
  <si>
    <t xml:space="preserve">   安监局(行政)</t>
  </si>
  <si>
    <t>其他经常性业务经费：矿山救护队伙食费17万、安全生产监管5万</t>
  </si>
  <si>
    <t>2150699</t>
  </si>
  <si>
    <t xml:space="preserve">   安监局(事业)</t>
  </si>
  <si>
    <t>21507</t>
  </si>
  <si>
    <t xml:space="preserve">  国有资产监管</t>
  </si>
  <si>
    <t>2150799</t>
  </si>
  <si>
    <t xml:space="preserve">   正达资产管理有限公司</t>
  </si>
  <si>
    <t>其他项目：2016年办公楼修缮8.877万</t>
  </si>
  <si>
    <t>21508</t>
  </si>
  <si>
    <t xml:space="preserve">  支持中小企业发展和管理支出</t>
  </si>
  <si>
    <t>2150801</t>
  </si>
  <si>
    <t xml:space="preserve">   中小企业局(行政)</t>
  </si>
  <si>
    <t>其他项目：参加铸造产业博览会10万、中小企业博览会15万；2016年铸造产业集群项目审计费10万</t>
  </si>
  <si>
    <t>216</t>
  </si>
  <si>
    <t>商业服务业等支出</t>
  </si>
  <si>
    <t>21602</t>
  </si>
  <si>
    <t xml:space="preserve">  商业流通事务</t>
  </si>
  <si>
    <t>2160201</t>
  </si>
  <si>
    <t xml:space="preserve">   供销社(行政)</t>
  </si>
  <si>
    <t>260299</t>
  </si>
  <si>
    <t xml:space="preserve">   供销社(事业)</t>
  </si>
  <si>
    <t>21605</t>
  </si>
  <si>
    <t xml:space="preserve">  旅游业管理与服务支出</t>
  </si>
  <si>
    <t>2160501</t>
  </si>
  <si>
    <t xml:space="preserve">   旅游局(行政)</t>
  </si>
  <si>
    <t>其他经常性业务经费：旅游工作经费4万。其他项目：全县书画活动4万；2016年旅游景区道路标示牌等制作和庞泉沟旅游区环境整治12万、旅游发展经费20万</t>
  </si>
  <si>
    <t>2160599</t>
  </si>
  <si>
    <t xml:space="preserve">   旅游局(事业)</t>
  </si>
  <si>
    <t>217</t>
  </si>
  <si>
    <t>金融支出</t>
  </si>
  <si>
    <t>21799</t>
  </si>
  <si>
    <t xml:space="preserve">  其他金融支出</t>
  </si>
  <si>
    <t>2179901</t>
  </si>
  <si>
    <t xml:space="preserve">   金融办</t>
  </si>
  <si>
    <t>其他经常性业务经费：金融监管工作经费15万</t>
  </si>
  <si>
    <t>219</t>
  </si>
  <si>
    <t>援助其他地区支出</t>
  </si>
  <si>
    <t>21999</t>
  </si>
  <si>
    <t>其他支出</t>
  </si>
  <si>
    <t>其他项目：援疆支出101万</t>
  </si>
  <si>
    <t>220</t>
  </si>
  <si>
    <t>国土海洋气象等支出</t>
  </si>
  <si>
    <t>22001</t>
  </si>
  <si>
    <t xml:space="preserve">  国土资源事务</t>
  </si>
  <si>
    <t>2200101</t>
  </si>
  <si>
    <t xml:space="preserve">   国土局(行政)</t>
  </si>
  <si>
    <t>其他经常性业务经费：国土监管工作经费40万。民生项目：农村地质灾害防治搬迁县级配套50万元。其他项目：2016年经费补助20万</t>
  </si>
  <si>
    <t>2200150</t>
  </si>
  <si>
    <t xml:space="preserve">   国土局(事业)</t>
  </si>
  <si>
    <t>2200199</t>
  </si>
  <si>
    <t xml:space="preserve">   土地整理中心</t>
  </si>
  <si>
    <t xml:space="preserve">   不动产登记中心</t>
  </si>
  <si>
    <t>其他经常性业务经费：不动产登记工作经费9万。其他项目：2016年信息平台建设33万</t>
  </si>
  <si>
    <t>22004</t>
  </si>
  <si>
    <t xml:space="preserve">  地震事务</t>
  </si>
  <si>
    <t>2200401</t>
  </si>
  <si>
    <t xml:space="preserve">   地震局(行政)</t>
  </si>
  <si>
    <t>其他经常性业务经费：地震监测、演练、宣传等经费3万。其他项目：地质断裂带探测30万</t>
  </si>
  <si>
    <t>2200450</t>
  </si>
  <si>
    <t xml:space="preserve">   地震局(事业)</t>
  </si>
  <si>
    <t>22005</t>
  </si>
  <si>
    <t xml:space="preserve">  气象事务</t>
  </si>
  <si>
    <t>2200501</t>
  </si>
  <si>
    <t xml:space="preserve">   气象局(行政)</t>
  </si>
  <si>
    <t>其他经常性业务经费：网络运行、气象站租地费等气象业务经费8万。其他项目：2016年气象事业基础设施维护费15万</t>
  </si>
  <si>
    <t>2200599</t>
  </si>
  <si>
    <t xml:space="preserve">   气象局(事业)</t>
  </si>
  <si>
    <t>221</t>
  </si>
  <si>
    <t>住房保障支出</t>
  </si>
  <si>
    <t>22103</t>
  </si>
  <si>
    <t xml:space="preserve">  城乡社区住宅</t>
  </si>
  <si>
    <t>2210399</t>
  </si>
  <si>
    <t xml:space="preserve">   房地产管理中心</t>
  </si>
  <si>
    <t>其他经常性业务经费：住房管理工作经费5万,拆迁办工作经费10万。行政性收费安排的支出：自收自支人员工资及运行经费100万</t>
  </si>
  <si>
    <t>222</t>
  </si>
  <si>
    <t>粮油物资储备支出</t>
  </si>
  <si>
    <t>22201</t>
  </si>
  <si>
    <t xml:space="preserve">  粮油事务</t>
  </si>
  <si>
    <t>2220101</t>
  </si>
  <si>
    <t xml:space="preserve">   粮食管理中心（行政）</t>
  </si>
  <si>
    <t>其他经常性业务经费：粮食管理工作经费1万</t>
  </si>
  <si>
    <t>2220150</t>
  </si>
  <si>
    <t xml:space="preserve">   粮食管理中心(事业)</t>
  </si>
  <si>
    <t>2220199</t>
  </si>
  <si>
    <t xml:space="preserve">   直属库</t>
  </si>
  <si>
    <t>其他经常性业务经费：利息补贴、费用补贴、轮换补贴、轮换差补、损耗补贴等228万</t>
  </si>
  <si>
    <t>232</t>
  </si>
  <si>
    <t>债务付息支出</t>
  </si>
  <si>
    <t>23203</t>
  </si>
  <si>
    <t xml:space="preserve">  地方政府一般债券付息支出</t>
  </si>
  <si>
    <t>2320301</t>
  </si>
  <si>
    <t xml:space="preserve">   财政局（行政）</t>
  </si>
  <si>
    <t>其他项目：全县政府性债券利息支出1496.5万</t>
  </si>
  <si>
    <t>2299901</t>
  </si>
  <si>
    <t xml:space="preserve">  预留工资</t>
  </si>
  <si>
    <t>2017年正常晋档400万、补发旧欠冿补贴800万</t>
  </si>
  <si>
    <t xml:space="preserve">  解决信访突出问题</t>
  </si>
  <si>
    <t xml:space="preserve">  三基建设、六城同创、十项行动工作经费</t>
  </si>
  <si>
    <t xml:space="preserve">  全域旅游发展专项资金</t>
  </si>
  <si>
    <t xml:space="preserve">  行政审批电子化建设</t>
  </si>
  <si>
    <t>　安全生产</t>
  </si>
  <si>
    <t xml:space="preserve">  护林防火</t>
  </si>
  <si>
    <t xml:space="preserve">  防汛</t>
  </si>
  <si>
    <t xml:space="preserve">  涉法救助</t>
  </si>
  <si>
    <t xml:space="preserve">  培训费</t>
  </si>
  <si>
    <t xml:space="preserve">  购置费</t>
  </si>
  <si>
    <t xml:space="preserve">  解困金</t>
  </si>
  <si>
    <t xml:space="preserve">  会议费</t>
  </si>
  <si>
    <t xml:space="preserve">  维修费</t>
  </si>
  <si>
    <t xml:space="preserve">  审计经费</t>
  </si>
  <si>
    <t xml:space="preserve">  政府投资项目评估评审、绩效评价、政府采购等中介机构费</t>
  </si>
  <si>
    <t xml:space="preserve">  宣传费</t>
  </si>
  <si>
    <t xml:space="preserve">  脱贫攻坚</t>
  </si>
  <si>
    <t xml:space="preserve">  科技创新</t>
  </si>
  <si>
    <t xml:space="preserve">  新农村建设</t>
  </si>
  <si>
    <t xml:space="preserve">  接待费</t>
  </si>
  <si>
    <t xml:space="preserve">  预备费</t>
  </si>
  <si>
    <t>专项收入安排的支出</t>
  </si>
  <si>
    <t xml:space="preserve">  教育费附加和地方教育费附加安排的支出</t>
  </si>
  <si>
    <t>主要用于：中高考奖励248万、校方责任险54万、薄弱学校运行补助300万、教师培训费200万、交中运行补助200万、交中篮球馆设施配套150万、二中运行补助160万、实验楼设施配套150万、招生办中高考招考费35万</t>
  </si>
  <si>
    <t xml:space="preserve">  排污费安排的支出</t>
  </si>
  <si>
    <t>主要用于：西营镇污水处理厂工程项目46万、东汾阳村污水管道工程30万、辛南村土坑污染处置工程340万、编制柏叶口水库龙门供水工程上游水环境保护规划14.2万、黄标车及老旧车补贴143万等污染防治</t>
  </si>
  <si>
    <t xml:space="preserve">  水资源费安排的支出</t>
  </si>
  <si>
    <t>主要用于：农田水利及农村人畜吃水工程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</si>
</sst>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</numFmts>
  <fonts count="32">
    <font>
      <sz val="9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b/>
      <sz val="10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10"/>
      <name val="仿宋_GB2312"/>
      <family val="3"/>
    </font>
    <font>
      <b/>
      <sz val="13"/>
      <color indexed="54"/>
      <name val="宋体"/>
      <family val="0"/>
    </font>
    <font>
      <u val="single"/>
      <sz val="13.05"/>
      <color indexed="12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3.05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16" fillId="2" borderId="0" applyNumberFormat="0" applyBorder="0" applyAlignment="0" applyProtection="0"/>
    <xf numFmtId="0" fontId="22" fillId="3" borderId="1" applyNumberFormat="0" applyAlignment="0" applyProtection="0"/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5" borderId="0" applyNumberFormat="0" applyBorder="0" applyAlignment="0" applyProtection="0"/>
    <xf numFmtId="176" fontId="14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5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3" applyNumberFormat="0" applyFill="0" applyAlignment="0" applyProtection="0"/>
    <xf numFmtId="0" fontId="15" fillId="7" borderId="0" applyNumberFormat="0" applyBorder="0" applyAlignment="0" applyProtection="0"/>
    <xf numFmtId="0" fontId="25" fillId="0" borderId="4" applyNumberFormat="0" applyFill="0" applyAlignment="0" applyProtection="0"/>
    <xf numFmtId="0" fontId="15" fillId="3" borderId="0" applyNumberFormat="0" applyBorder="0" applyAlignment="0" applyProtection="0"/>
    <xf numFmtId="0" fontId="28" fillId="2" borderId="5" applyNumberFormat="0" applyAlignment="0" applyProtection="0"/>
    <xf numFmtId="0" fontId="30" fillId="2" borderId="1" applyNumberFormat="0" applyAlignment="0" applyProtection="0"/>
    <xf numFmtId="0" fontId="19" fillId="8" borderId="6" applyNumberFormat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21" fillId="0" borderId="7" applyNumberFormat="0" applyFill="0" applyAlignment="0" applyProtection="0"/>
    <xf numFmtId="0" fontId="27" fillId="0" borderId="8" applyNumberFormat="0" applyFill="0" applyAlignment="0" applyProtection="0"/>
    <xf numFmtId="0" fontId="29" fillId="9" borderId="0" applyNumberFormat="0" applyBorder="0" applyAlignment="0" applyProtection="0"/>
    <xf numFmtId="0" fontId="31" fillId="11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5" fillId="16" borderId="0" applyNumberFormat="0" applyBorder="0" applyAlignment="0" applyProtection="0"/>
    <xf numFmtId="0" fontId="16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right"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6" fillId="0" borderId="10" xfId="0" applyNumberFormat="1" applyFont="1" applyFill="1" applyBorder="1" applyAlignment="1" applyProtection="1">
      <alignment horizontal="center" vertical="center"/>
      <protection/>
    </xf>
    <xf numFmtId="181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shrinkToFi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1" xfId="0" applyNumberFormat="1" applyFont="1" applyFill="1" applyBorder="1" applyAlignment="1" applyProtection="1">
      <alignment horizontal="center" vertical="center" shrinkToFi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center" vertical="center" shrinkToFit="1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 shrinkToFit="1"/>
    </xf>
    <xf numFmtId="3" fontId="2" fillId="0" borderId="0" xfId="0" applyNumberFormat="1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49" fontId="9" fillId="0" borderId="28" xfId="0" applyNumberFormat="1" applyFont="1" applyFill="1" applyBorder="1" applyAlignment="1">
      <alignment horizontal="left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20"/>
  <sheetViews>
    <sheetView showGridLines="0" showZeros="0" tabSelected="1" workbookViewId="0" topLeftCell="A1">
      <pane xSplit="2" ySplit="4" topLeftCell="E353" activePane="bottomRight" state="frozen"/>
      <selection pane="bottomRight" activeCell="AO360" sqref="AO360"/>
    </sheetView>
  </sheetViews>
  <sheetFormatPr defaultColWidth="9.16015625" defaultRowHeight="11.25"/>
  <cols>
    <col min="1" max="1" width="11.83203125" style="0" customWidth="1"/>
    <col min="2" max="2" width="31.16015625" style="0" customWidth="1"/>
    <col min="3" max="3" width="21.33203125" style="0" customWidth="1"/>
    <col min="4" max="4" width="18" style="0" customWidth="1"/>
    <col min="5" max="5" width="19.5" style="0" hidden="1" customWidth="1"/>
    <col min="6" max="9" width="16" style="0" hidden="1" customWidth="1"/>
    <col min="10" max="16" width="17.66015625" style="0" hidden="1" customWidth="1"/>
    <col min="17" max="17" width="17.83203125" style="0" hidden="1" customWidth="1"/>
    <col min="18" max="18" width="16" style="0" hidden="1" customWidth="1"/>
    <col min="19" max="19" width="17.66015625" style="0" hidden="1" customWidth="1"/>
    <col min="20" max="20" width="17.5" style="0" customWidth="1"/>
    <col min="21" max="22" width="12.5" style="0" hidden="1" customWidth="1"/>
    <col min="23" max="24" width="14.16015625" style="0" hidden="1" customWidth="1"/>
    <col min="25" max="25" width="14.83203125" style="0" hidden="1" customWidth="1"/>
    <col min="26" max="26" width="10.83203125" style="0" hidden="1" customWidth="1"/>
    <col min="27" max="27" width="14.16015625" style="0" hidden="1" customWidth="1"/>
    <col min="28" max="28" width="10.83203125" style="0" hidden="1" customWidth="1"/>
    <col min="29" max="30" width="12.5" style="0" hidden="1" customWidth="1"/>
    <col min="31" max="31" width="14.83203125" style="0" hidden="1" customWidth="1"/>
    <col min="32" max="32" width="14.16015625" style="0" customWidth="1"/>
    <col min="33" max="33" width="15" style="0" customWidth="1"/>
    <col min="34" max="36" width="13.66015625" style="0" customWidth="1"/>
    <col min="37" max="37" width="1.83203125" style="0" customWidth="1"/>
    <col min="38" max="38" width="1.171875" style="0" customWidth="1"/>
    <col min="39" max="39" width="14.33203125" style="0" customWidth="1"/>
    <col min="40" max="40" width="14.83203125" style="0" customWidth="1"/>
    <col min="41" max="41" width="17.16015625" style="0" customWidth="1"/>
    <col min="42" max="42" width="18" style="0" customWidth="1"/>
    <col min="43" max="43" width="14.83203125" style="0" customWidth="1"/>
    <col min="44" max="44" width="17.16015625" style="0" customWidth="1"/>
    <col min="45" max="45" width="17.33203125" style="4" customWidth="1"/>
    <col min="46" max="46" width="55.33203125" style="0" customWidth="1"/>
    <col min="47" max="16384" width="12.5" style="0" customWidth="1"/>
  </cols>
  <sheetData>
    <row r="1" spans="1:46" ht="28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ht="14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s="1" customFormat="1" ht="24">
      <c r="A3" s="9" t="s">
        <v>2</v>
      </c>
      <c r="B3" s="9" t="s">
        <v>3</v>
      </c>
      <c r="C3" s="10" t="s">
        <v>4</v>
      </c>
      <c r="D3" s="11" t="s">
        <v>5</v>
      </c>
      <c r="E3" s="12"/>
      <c r="F3" s="12"/>
      <c r="G3" s="12"/>
      <c r="H3" s="12"/>
      <c r="I3" s="12"/>
      <c r="J3" s="29"/>
      <c r="K3" s="29"/>
      <c r="L3" s="29"/>
      <c r="M3" s="29"/>
      <c r="N3" s="30"/>
      <c r="O3" s="30"/>
      <c r="P3" s="30"/>
      <c r="Q3" s="30"/>
      <c r="R3" s="30"/>
      <c r="S3" s="30"/>
      <c r="T3" s="13" t="s">
        <v>6</v>
      </c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41" t="s">
        <v>7</v>
      </c>
      <c r="AG3" s="41"/>
      <c r="AH3" s="41"/>
      <c r="AI3" s="41"/>
      <c r="AJ3" s="41"/>
      <c r="AK3" s="42"/>
      <c r="AL3" s="42"/>
      <c r="AM3" s="41"/>
      <c r="AN3" s="41"/>
      <c r="AO3" s="41"/>
      <c r="AP3" s="30" t="s">
        <v>8</v>
      </c>
      <c r="AQ3" s="30"/>
      <c r="AR3" s="30"/>
      <c r="AS3" s="29"/>
      <c r="AT3" s="54" t="s">
        <v>9</v>
      </c>
    </row>
    <row r="4" spans="1:46" s="1" customFormat="1" ht="24">
      <c r="A4" s="9"/>
      <c r="B4" s="9"/>
      <c r="C4" s="10"/>
      <c r="D4" s="13" t="s">
        <v>10</v>
      </c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13" t="s">
        <v>16</v>
      </c>
      <c r="K4" s="13" t="s">
        <v>17</v>
      </c>
      <c r="L4" s="13" t="s">
        <v>18</v>
      </c>
      <c r="M4" s="13" t="s">
        <v>19</v>
      </c>
      <c r="N4" s="13" t="s">
        <v>20</v>
      </c>
      <c r="O4" s="13" t="s">
        <v>21</v>
      </c>
      <c r="P4" s="13" t="s">
        <v>22</v>
      </c>
      <c r="Q4" s="13" t="s">
        <v>23</v>
      </c>
      <c r="R4" s="13" t="s">
        <v>24</v>
      </c>
      <c r="S4" s="13" t="s">
        <v>25</v>
      </c>
      <c r="T4" s="13" t="s">
        <v>10</v>
      </c>
      <c r="U4" s="13" t="s">
        <v>26</v>
      </c>
      <c r="V4" s="13" t="s">
        <v>27</v>
      </c>
      <c r="W4" s="13" t="s">
        <v>28</v>
      </c>
      <c r="X4" s="13" t="s">
        <v>29</v>
      </c>
      <c r="Y4" s="13" t="s">
        <v>30</v>
      </c>
      <c r="Z4" s="13" t="s">
        <v>31</v>
      </c>
      <c r="AA4" s="13" t="s">
        <v>32</v>
      </c>
      <c r="AB4" s="13" t="s">
        <v>33</v>
      </c>
      <c r="AC4" s="13" t="s">
        <v>34</v>
      </c>
      <c r="AD4" s="13" t="s">
        <v>35</v>
      </c>
      <c r="AE4" s="13" t="s">
        <v>36</v>
      </c>
      <c r="AF4" s="13" t="s">
        <v>10</v>
      </c>
      <c r="AG4" s="13" t="s">
        <v>37</v>
      </c>
      <c r="AH4" s="13" t="s">
        <v>38</v>
      </c>
      <c r="AI4" s="13" t="s">
        <v>39</v>
      </c>
      <c r="AJ4" s="43" t="s">
        <v>40</v>
      </c>
      <c r="AK4" s="44"/>
      <c r="AL4" s="45"/>
      <c r="AM4" s="46" t="s">
        <v>41</v>
      </c>
      <c r="AN4" s="13" t="s">
        <v>42</v>
      </c>
      <c r="AO4" s="13" t="s">
        <v>43</v>
      </c>
      <c r="AP4" s="13" t="s">
        <v>10</v>
      </c>
      <c r="AQ4" s="13" t="s">
        <v>44</v>
      </c>
      <c r="AR4" s="13" t="s">
        <v>45</v>
      </c>
      <c r="AS4" s="55" t="s">
        <v>46</v>
      </c>
      <c r="AT4" s="54"/>
    </row>
    <row r="5" spans="1:47" s="2" customFormat="1" ht="13.5">
      <c r="A5" s="14"/>
      <c r="B5" s="15" t="s">
        <v>4</v>
      </c>
      <c r="C5" s="16">
        <f aca="true" t="shared" si="0" ref="C5:AJ5">C6+C98+C101+C120+C163+C171+C185+C218+C244+C252+C268+C307+C312+C325+C332+C337+C349+C352+C335+C357+C360+C383</f>
        <v>952207546.1500001</v>
      </c>
      <c r="D5" s="16">
        <f t="shared" si="0"/>
        <v>502366884</v>
      </c>
      <c r="E5" s="16">
        <f t="shared" si="0"/>
        <v>239063907</v>
      </c>
      <c r="F5" s="16">
        <f t="shared" si="0"/>
        <v>1499512</v>
      </c>
      <c r="G5" s="16">
        <f t="shared" si="0"/>
        <v>4046871</v>
      </c>
      <c r="H5" s="16">
        <f t="shared" si="0"/>
        <v>9689382</v>
      </c>
      <c r="I5" s="16">
        <f t="shared" si="0"/>
        <v>6884227</v>
      </c>
      <c r="J5" s="16">
        <f t="shared" si="0"/>
        <v>24329172</v>
      </c>
      <c r="K5" s="16">
        <f t="shared" si="0"/>
        <v>73968776</v>
      </c>
      <c r="L5" s="16">
        <f t="shared" si="0"/>
        <v>43106792</v>
      </c>
      <c r="M5" s="16">
        <f t="shared" si="0"/>
        <v>15751371</v>
      </c>
      <c r="N5" s="16">
        <f t="shared" si="0"/>
        <v>26870197</v>
      </c>
      <c r="O5" s="16">
        <f t="shared" si="0"/>
        <v>18748600</v>
      </c>
      <c r="P5" s="16">
        <f t="shared" si="0"/>
        <v>19634765</v>
      </c>
      <c r="Q5" s="31">
        <f t="shared" si="0"/>
        <v>1279747</v>
      </c>
      <c r="R5" s="32">
        <f t="shared" si="0"/>
        <v>1814880</v>
      </c>
      <c r="S5" s="16">
        <f t="shared" si="0"/>
        <v>13678685</v>
      </c>
      <c r="T5" s="16">
        <f t="shared" si="0"/>
        <v>177198878</v>
      </c>
      <c r="U5" s="16">
        <f t="shared" si="0"/>
        <v>2392576</v>
      </c>
      <c r="V5" s="16">
        <f t="shared" si="0"/>
        <v>2889038</v>
      </c>
      <c r="W5" s="16">
        <f t="shared" si="0"/>
        <v>95798058</v>
      </c>
      <c r="X5" s="16">
        <f t="shared" si="0"/>
        <v>39015929</v>
      </c>
      <c r="Y5" s="16">
        <f t="shared" si="0"/>
        <v>296310</v>
      </c>
      <c r="Z5" s="16">
        <f t="shared" si="0"/>
        <v>746256</v>
      </c>
      <c r="AA5" s="16">
        <f t="shared" si="0"/>
        <v>30761102</v>
      </c>
      <c r="AB5" s="16">
        <f t="shared" si="0"/>
        <v>269148</v>
      </c>
      <c r="AC5" s="16">
        <f t="shared" si="0"/>
        <v>2225905</v>
      </c>
      <c r="AD5" s="16">
        <f t="shared" si="0"/>
        <v>950610</v>
      </c>
      <c r="AE5" s="16">
        <f t="shared" si="0"/>
        <v>1853946</v>
      </c>
      <c r="AF5" s="31">
        <f t="shared" si="0"/>
        <v>56099054</v>
      </c>
      <c r="AG5" s="32">
        <f t="shared" si="0"/>
        <v>10990900</v>
      </c>
      <c r="AH5" s="16">
        <f t="shared" si="0"/>
        <v>2418398</v>
      </c>
      <c r="AI5" s="16">
        <f t="shared" si="0"/>
        <v>2611456</v>
      </c>
      <c r="AJ5" s="16">
        <f t="shared" si="0"/>
        <v>4830000</v>
      </c>
      <c r="AK5" s="47"/>
      <c r="AL5" s="48"/>
      <c r="AM5" s="49">
        <f aca="true" t="shared" si="1" ref="AM5:AS5">AM6+AM98+AM101+AM120+AM163+AM171+AM185+AM218+AM244+AM252+AM268+AM307+AM312+AM325+AM332+AM337+AM349+AM352+AM335+AM357+AM360+AM383</f>
        <v>1220500</v>
      </c>
      <c r="AN5" s="16">
        <f t="shared" si="1"/>
        <v>4810000</v>
      </c>
      <c r="AO5" s="16">
        <f t="shared" si="1"/>
        <v>29217800</v>
      </c>
      <c r="AP5" s="16">
        <f t="shared" si="1"/>
        <v>216542730.14999998</v>
      </c>
      <c r="AQ5" s="16">
        <f t="shared" si="1"/>
        <v>9300000</v>
      </c>
      <c r="AR5" s="16">
        <f t="shared" si="1"/>
        <v>79037027</v>
      </c>
      <c r="AS5" s="16">
        <f t="shared" si="1"/>
        <v>128205703.15</v>
      </c>
      <c r="AT5" s="56"/>
      <c r="AU5" s="57"/>
    </row>
    <row r="6" spans="1:46" s="3" customFormat="1" ht="13.5">
      <c r="A6" s="17">
        <v>201</v>
      </c>
      <c r="B6" s="18" t="s">
        <v>47</v>
      </c>
      <c r="C6" s="19">
        <f aca="true" t="shared" si="2" ref="C6:AJ6">C7+C10+C13+C34+C38+C41+C48+C51+C54+C58+C62+C64+C67+C69+C71+C73+C76+C80+C83+C88+C91+C93</f>
        <v>143131976</v>
      </c>
      <c r="D6" s="19">
        <f t="shared" si="2"/>
        <v>72071364</v>
      </c>
      <c r="E6" s="19">
        <f t="shared" si="2"/>
        <v>30465028</v>
      </c>
      <c r="F6" s="19">
        <f t="shared" si="2"/>
        <v>2447</v>
      </c>
      <c r="G6" s="19">
        <f t="shared" si="2"/>
        <v>30240</v>
      </c>
      <c r="H6" s="19">
        <f t="shared" si="2"/>
        <v>836688</v>
      </c>
      <c r="I6" s="19">
        <f t="shared" si="2"/>
        <v>893810</v>
      </c>
      <c r="J6" s="19">
        <f t="shared" si="2"/>
        <v>15329031</v>
      </c>
      <c r="K6" s="19">
        <f t="shared" si="2"/>
        <v>3282984</v>
      </c>
      <c r="L6" s="19">
        <f t="shared" si="2"/>
        <v>1935771</v>
      </c>
      <c r="M6" s="19">
        <f t="shared" si="2"/>
        <v>5640891</v>
      </c>
      <c r="N6" s="19">
        <f t="shared" si="2"/>
        <v>6232744</v>
      </c>
      <c r="O6" s="19">
        <f t="shared" si="2"/>
        <v>2929600</v>
      </c>
      <c r="P6" s="19">
        <f t="shared" si="2"/>
        <v>2563741</v>
      </c>
      <c r="Q6" s="33">
        <f t="shared" si="2"/>
        <v>141289</v>
      </c>
      <c r="R6" s="34">
        <f t="shared" si="2"/>
        <v>1474560</v>
      </c>
      <c r="S6" s="19">
        <f t="shared" si="2"/>
        <v>312540</v>
      </c>
      <c r="T6" s="19">
        <f t="shared" si="2"/>
        <v>26836624</v>
      </c>
      <c r="U6" s="19">
        <f t="shared" si="2"/>
        <v>250650</v>
      </c>
      <c r="V6" s="19">
        <f t="shared" si="2"/>
        <v>94400</v>
      </c>
      <c r="W6" s="19">
        <f t="shared" si="2"/>
        <v>19185232</v>
      </c>
      <c r="X6" s="19">
        <f t="shared" si="2"/>
        <v>2341802</v>
      </c>
      <c r="Y6" s="19">
        <f t="shared" si="2"/>
        <v>33808</v>
      </c>
      <c r="Z6" s="19">
        <f t="shared" si="2"/>
        <v>213636</v>
      </c>
      <c r="AA6" s="19">
        <f t="shared" si="2"/>
        <v>4282760</v>
      </c>
      <c r="AB6" s="19">
        <f t="shared" si="2"/>
        <v>41460</v>
      </c>
      <c r="AC6" s="19">
        <f t="shared" si="2"/>
        <v>389884</v>
      </c>
      <c r="AD6" s="19">
        <f t="shared" si="2"/>
        <v>0</v>
      </c>
      <c r="AE6" s="19">
        <f t="shared" si="2"/>
        <v>2992</v>
      </c>
      <c r="AF6" s="33">
        <f t="shared" si="2"/>
        <v>24042634</v>
      </c>
      <c r="AG6" s="34">
        <f t="shared" si="2"/>
        <v>2505000</v>
      </c>
      <c r="AH6" s="19">
        <f t="shared" si="2"/>
        <v>1254320</v>
      </c>
      <c r="AI6" s="19">
        <f t="shared" si="2"/>
        <v>1653814</v>
      </c>
      <c r="AJ6" s="19">
        <f t="shared" si="2"/>
        <v>3390000</v>
      </c>
      <c r="AK6" s="47"/>
      <c r="AL6" s="48"/>
      <c r="AM6" s="50">
        <f aca="true" t="shared" si="3" ref="AM6:AS6">AM7+AM10+AM13+AM34+AM38+AM41+AM48+AM51+AM54+AM58+AM62+AM64+AM67+AM69+AM71+AM73+AM76+AM80+AM83+AM88+AM91+AM93</f>
        <v>470500</v>
      </c>
      <c r="AN6" s="19">
        <f t="shared" si="3"/>
        <v>2790000</v>
      </c>
      <c r="AO6" s="19">
        <f t="shared" si="3"/>
        <v>11979000</v>
      </c>
      <c r="AP6" s="19">
        <f t="shared" si="3"/>
        <v>20181354</v>
      </c>
      <c r="AQ6" s="19">
        <f t="shared" si="3"/>
        <v>0</v>
      </c>
      <c r="AR6" s="19">
        <f t="shared" si="3"/>
        <v>0</v>
      </c>
      <c r="AS6" s="19">
        <f t="shared" si="3"/>
        <v>20181354</v>
      </c>
      <c r="AT6" s="58"/>
    </row>
    <row r="7" spans="1:46" s="3" customFormat="1" ht="13.5">
      <c r="A7" s="14" t="s">
        <v>48</v>
      </c>
      <c r="B7" s="18" t="s">
        <v>49</v>
      </c>
      <c r="C7" s="19">
        <f aca="true" t="shared" si="4" ref="C7:AJ7">SUM(C8:C9)</f>
        <v>4519966</v>
      </c>
      <c r="D7" s="19">
        <f t="shared" si="4"/>
        <v>1813170</v>
      </c>
      <c r="E7" s="19">
        <f t="shared" si="4"/>
        <v>858480</v>
      </c>
      <c r="F7" s="19">
        <f t="shared" si="4"/>
        <v>0</v>
      </c>
      <c r="G7" s="19">
        <f t="shared" si="4"/>
        <v>0</v>
      </c>
      <c r="H7" s="19">
        <f t="shared" si="4"/>
        <v>8460</v>
      </c>
      <c r="I7" s="19">
        <f t="shared" si="4"/>
        <v>23520</v>
      </c>
      <c r="J7" s="19">
        <f t="shared" si="4"/>
        <v>431940</v>
      </c>
      <c r="K7" s="19">
        <f t="shared" si="4"/>
        <v>43152</v>
      </c>
      <c r="L7" s="19">
        <f t="shared" si="4"/>
        <v>26388</v>
      </c>
      <c r="M7" s="19">
        <f t="shared" si="4"/>
        <v>129250</v>
      </c>
      <c r="N7" s="19">
        <f t="shared" si="4"/>
        <v>141000</v>
      </c>
      <c r="O7" s="19">
        <f t="shared" si="4"/>
        <v>60000</v>
      </c>
      <c r="P7" s="19">
        <f t="shared" si="4"/>
        <v>71540</v>
      </c>
      <c r="Q7" s="33">
        <f t="shared" si="4"/>
        <v>0</v>
      </c>
      <c r="R7" s="34">
        <f t="shared" si="4"/>
        <v>19440</v>
      </c>
      <c r="S7" s="19">
        <f t="shared" si="4"/>
        <v>0</v>
      </c>
      <c r="T7" s="19">
        <f t="shared" si="4"/>
        <v>1976796</v>
      </c>
      <c r="U7" s="19">
        <f t="shared" si="4"/>
        <v>0</v>
      </c>
      <c r="V7" s="19">
        <f t="shared" si="4"/>
        <v>0</v>
      </c>
      <c r="W7" s="19">
        <f t="shared" si="4"/>
        <v>1817624</v>
      </c>
      <c r="X7" s="19">
        <f t="shared" si="4"/>
        <v>0</v>
      </c>
      <c r="Y7" s="19">
        <f t="shared" si="4"/>
        <v>26000</v>
      </c>
      <c r="Z7" s="19">
        <f t="shared" si="4"/>
        <v>0</v>
      </c>
      <c r="AA7" s="19">
        <f t="shared" si="4"/>
        <v>111926</v>
      </c>
      <c r="AB7" s="19">
        <f t="shared" si="4"/>
        <v>1590</v>
      </c>
      <c r="AC7" s="19">
        <f t="shared" si="4"/>
        <v>19656</v>
      </c>
      <c r="AD7" s="19">
        <f t="shared" si="4"/>
        <v>0</v>
      </c>
      <c r="AE7" s="19">
        <f t="shared" si="4"/>
        <v>0</v>
      </c>
      <c r="AF7" s="33">
        <f t="shared" si="4"/>
        <v>730000</v>
      </c>
      <c r="AG7" s="34">
        <f t="shared" si="4"/>
        <v>30000</v>
      </c>
      <c r="AH7" s="19">
        <f t="shared" si="4"/>
        <v>0</v>
      </c>
      <c r="AI7" s="19">
        <f t="shared" si="4"/>
        <v>0</v>
      </c>
      <c r="AJ7" s="19">
        <f t="shared" si="4"/>
        <v>80000</v>
      </c>
      <c r="AK7" s="47"/>
      <c r="AL7" s="48"/>
      <c r="AM7" s="50">
        <f aca="true" t="shared" si="5" ref="AM7:AS7">SUM(AM8:AM9)</f>
        <v>0</v>
      </c>
      <c r="AN7" s="19">
        <f t="shared" si="5"/>
        <v>170000</v>
      </c>
      <c r="AO7" s="19">
        <f t="shared" si="5"/>
        <v>450000</v>
      </c>
      <c r="AP7" s="19">
        <f t="shared" si="5"/>
        <v>0</v>
      </c>
      <c r="AQ7" s="19">
        <f t="shared" si="5"/>
        <v>0</v>
      </c>
      <c r="AR7" s="19">
        <f t="shared" si="5"/>
        <v>0</v>
      </c>
      <c r="AS7" s="19">
        <f t="shared" si="5"/>
        <v>0</v>
      </c>
      <c r="AT7" s="58"/>
    </row>
    <row r="8" spans="1:46" s="4" customFormat="1" ht="27" customHeight="1">
      <c r="A8" s="20" t="s">
        <v>50</v>
      </c>
      <c r="B8" s="21" t="s">
        <v>51</v>
      </c>
      <c r="C8" s="22">
        <f aca="true" t="shared" si="6" ref="C8:C12">D8+T8+AF8+AP8</f>
        <v>4304186</v>
      </c>
      <c r="D8" s="22">
        <f aca="true" t="shared" si="7" ref="D8:D12">SUM(E8:S8)</f>
        <v>1616431</v>
      </c>
      <c r="E8" s="22">
        <v>752076</v>
      </c>
      <c r="F8" s="22">
        <v>0</v>
      </c>
      <c r="G8" s="22"/>
      <c r="H8" s="22">
        <v>8460</v>
      </c>
      <c r="I8" s="22">
        <v>19992</v>
      </c>
      <c r="J8" s="22">
        <v>431940</v>
      </c>
      <c r="K8" s="22">
        <v>0</v>
      </c>
      <c r="L8" s="22">
        <v>0</v>
      </c>
      <c r="M8" s="22">
        <v>129250</v>
      </c>
      <c r="N8" s="22">
        <v>141000</v>
      </c>
      <c r="O8" s="22">
        <v>51600</v>
      </c>
      <c r="P8" s="22">
        <v>62673</v>
      </c>
      <c r="Q8" s="35">
        <v>0</v>
      </c>
      <c r="R8" s="36">
        <v>19440</v>
      </c>
      <c r="S8" s="22">
        <v>0</v>
      </c>
      <c r="T8" s="22">
        <f aca="true" t="shared" si="8" ref="T8:T12">SUM(U8:AE8)</f>
        <v>1962255</v>
      </c>
      <c r="U8" s="22">
        <v>0</v>
      </c>
      <c r="V8" s="22">
        <v>0</v>
      </c>
      <c r="W8" s="22">
        <v>1817624</v>
      </c>
      <c r="X8" s="22">
        <v>0</v>
      </c>
      <c r="Y8" s="22">
        <v>26000</v>
      </c>
      <c r="Z8" s="22">
        <v>0</v>
      </c>
      <c r="AA8" s="22">
        <v>97475</v>
      </c>
      <c r="AB8" s="22">
        <v>1500</v>
      </c>
      <c r="AC8" s="22">
        <v>19656</v>
      </c>
      <c r="AD8" s="22">
        <v>0</v>
      </c>
      <c r="AE8" s="22">
        <v>0</v>
      </c>
      <c r="AF8" s="35">
        <f aca="true" t="shared" si="9" ref="AF8:AF12">SUM(AG8:AO8)</f>
        <v>725500</v>
      </c>
      <c r="AG8" s="36">
        <v>25500</v>
      </c>
      <c r="AH8" s="22">
        <v>0</v>
      </c>
      <c r="AI8" s="22">
        <v>0</v>
      </c>
      <c r="AJ8" s="22">
        <v>80000</v>
      </c>
      <c r="AK8" s="47"/>
      <c r="AL8" s="48"/>
      <c r="AM8" s="51">
        <v>0</v>
      </c>
      <c r="AN8" s="22">
        <v>170000</v>
      </c>
      <c r="AO8" s="22">
        <v>450000</v>
      </c>
      <c r="AP8" s="22">
        <f aca="true" t="shared" si="10" ref="AP8:AP12">SUM(AQ8:AS8)</f>
        <v>0</v>
      </c>
      <c r="AQ8" s="22"/>
      <c r="AR8" s="22">
        <v>0</v>
      </c>
      <c r="AS8" s="22">
        <v>0</v>
      </c>
      <c r="AT8" s="59" t="s">
        <v>52</v>
      </c>
    </row>
    <row r="9" spans="1:46" s="4" customFormat="1" ht="27" customHeight="1">
      <c r="A9" s="20" t="s">
        <v>53</v>
      </c>
      <c r="B9" s="21" t="s">
        <v>54</v>
      </c>
      <c r="C9" s="22">
        <f t="shared" si="6"/>
        <v>215780</v>
      </c>
      <c r="D9" s="22">
        <f t="shared" si="7"/>
        <v>196739</v>
      </c>
      <c r="E9" s="22">
        <v>106404</v>
      </c>
      <c r="F9" s="22">
        <v>0</v>
      </c>
      <c r="G9" s="22">
        <v>0</v>
      </c>
      <c r="H9" s="22">
        <v>0</v>
      </c>
      <c r="I9" s="22">
        <v>3528</v>
      </c>
      <c r="J9" s="22">
        <v>0</v>
      </c>
      <c r="K9" s="22">
        <v>43152</v>
      </c>
      <c r="L9" s="22">
        <v>26388</v>
      </c>
      <c r="M9" s="22">
        <v>0</v>
      </c>
      <c r="N9" s="22">
        <v>0</v>
      </c>
      <c r="O9" s="22">
        <v>8400</v>
      </c>
      <c r="P9" s="22">
        <v>8867</v>
      </c>
      <c r="Q9" s="35">
        <v>0</v>
      </c>
      <c r="R9" s="36">
        <v>0</v>
      </c>
      <c r="S9" s="22">
        <v>0</v>
      </c>
      <c r="T9" s="22">
        <f t="shared" si="8"/>
        <v>14541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14451</v>
      </c>
      <c r="AB9" s="22">
        <v>90</v>
      </c>
      <c r="AC9" s="22">
        <v>0</v>
      </c>
      <c r="AD9" s="22">
        <v>0</v>
      </c>
      <c r="AE9" s="22">
        <v>0</v>
      </c>
      <c r="AF9" s="35">
        <f t="shared" si="9"/>
        <v>4500</v>
      </c>
      <c r="AG9" s="36">
        <v>4500</v>
      </c>
      <c r="AH9" s="22">
        <v>0</v>
      </c>
      <c r="AI9" s="22">
        <v>0</v>
      </c>
      <c r="AJ9" s="22">
        <v>0</v>
      </c>
      <c r="AK9" s="47"/>
      <c r="AL9" s="48"/>
      <c r="AM9" s="51">
        <v>0</v>
      </c>
      <c r="AN9" s="22"/>
      <c r="AO9" s="22">
        <v>0</v>
      </c>
      <c r="AP9" s="22">
        <f t="shared" si="10"/>
        <v>0</v>
      </c>
      <c r="AQ9" s="22"/>
      <c r="AR9" s="22">
        <v>0</v>
      </c>
      <c r="AS9" s="22">
        <v>0</v>
      </c>
      <c r="AT9" s="60"/>
    </row>
    <row r="10" spans="1:46" s="5" customFormat="1" ht="13.5">
      <c r="A10" s="14" t="s">
        <v>55</v>
      </c>
      <c r="B10" s="18" t="s">
        <v>56</v>
      </c>
      <c r="C10" s="19">
        <f aca="true" t="shared" si="11" ref="C10:AJ10">SUM(C11:C12)</f>
        <v>4177583</v>
      </c>
      <c r="D10" s="19">
        <f t="shared" si="11"/>
        <v>1880663</v>
      </c>
      <c r="E10" s="19">
        <f t="shared" si="11"/>
        <v>905868</v>
      </c>
      <c r="F10" s="19">
        <f t="shared" si="11"/>
        <v>0</v>
      </c>
      <c r="G10" s="19">
        <f t="shared" si="11"/>
        <v>0</v>
      </c>
      <c r="H10" s="19">
        <f t="shared" si="11"/>
        <v>0</v>
      </c>
      <c r="I10" s="19">
        <f t="shared" si="11"/>
        <v>24696</v>
      </c>
      <c r="J10" s="19">
        <f t="shared" si="11"/>
        <v>414660</v>
      </c>
      <c r="K10" s="19">
        <f t="shared" si="11"/>
        <v>70296</v>
      </c>
      <c r="L10" s="19">
        <f t="shared" si="11"/>
        <v>41064</v>
      </c>
      <c r="M10" s="19">
        <f t="shared" si="11"/>
        <v>128150</v>
      </c>
      <c r="N10" s="19">
        <f t="shared" si="11"/>
        <v>139800</v>
      </c>
      <c r="O10" s="19">
        <f t="shared" si="11"/>
        <v>61200</v>
      </c>
      <c r="P10" s="19">
        <f t="shared" si="11"/>
        <v>75489</v>
      </c>
      <c r="Q10" s="33">
        <f t="shared" si="11"/>
        <v>0</v>
      </c>
      <c r="R10" s="34">
        <f t="shared" si="11"/>
        <v>19440</v>
      </c>
      <c r="S10" s="19">
        <f t="shared" si="11"/>
        <v>0</v>
      </c>
      <c r="T10" s="19">
        <f t="shared" si="11"/>
        <v>1505420</v>
      </c>
      <c r="U10" s="19">
        <f t="shared" si="11"/>
        <v>0</v>
      </c>
      <c r="V10" s="19">
        <f t="shared" si="11"/>
        <v>0</v>
      </c>
      <c r="W10" s="19">
        <f t="shared" si="11"/>
        <v>1382078</v>
      </c>
      <c r="X10" s="19">
        <f t="shared" si="11"/>
        <v>0</v>
      </c>
      <c r="Y10" s="19">
        <f t="shared" si="11"/>
        <v>0</v>
      </c>
      <c r="Z10" s="19">
        <f t="shared" si="11"/>
        <v>0</v>
      </c>
      <c r="AA10" s="19">
        <f t="shared" si="11"/>
        <v>118440</v>
      </c>
      <c r="AB10" s="19">
        <f t="shared" si="11"/>
        <v>1350</v>
      </c>
      <c r="AC10" s="19">
        <f t="shared" si="11"/>
        <v>3552</v>
      </c>
      <c r="AD10" s="19">
        <f t="shared" si="11"/>
        <v>0</v>
      </c>
      <c r="AE10" s="19">
        <f t="shared" si="11"/>
        <v>0</v>
      </c>
      <c r="AF10" s="33">
        <f t="shared" si="11"/>
        <v>791500</v>
      </c>
      <c r="AG10" s="34">
        <f t="shared" si="11"/>
        <v>31500</v>
      </c>
      <c r="AH10" s="19">
        <f t="shared" si="11"/>
        <v>0</v>
      </c>
      <c r="AI10" s="19">
        <f t="shared" si="11"/>
        <v>0</v>
      </c>
      <c r="AJ10" s="19">
        <f t="shared" si="11"/>
        <v>80000</v>
      </c>
      <c r="AK10" s="47"/>
      <c r="AL10" s="48"/>
      <c r="AM10" s="50">
        <f aca="true" t="shared" si="12" ref="AM10:AS10">SUM(AM11:AM12)</f>
        <v>0</v>
      </c>
      <c r="AN10" s="19">
        <f t="shared" si="12"/>
        <v>230000</v>
      </c>
      <c r="AO10" s="19">
        <f t="shared" si="12"/>
        <v>450000</v>
      </c>
      <c r="AP10" s="19">
        <f t="shared" si="12"/>
        <v>0</v>
      </c>
      <c r="AQ10" s="19">
        <f t="shared" si="12"/>
        <v>0</v>
      </c>
      <c r="AR10" s="19">
        <f t="shared" si="12"/>
        <v>0</v>
      </c>
      <c r="AS10" s="19">
        <f t="shared" si="12"/>
        <v>0</v>
      </c>
      <c r="AT10" s="61"/>
    </row>
    <row r="11" spans="1:46" s="6" customFormat="1" ht="27">
      <c r="A11" s="20" t="s">
        <v>57</v>
      </c>
      <c r="B11" s="21" t="s">
        <v>58</v>
      </c>
      <c r="C11" s="22">
        <f t="shared" si="6"/>
        <v>3848338</v>
      </c>
      <c r="D11" s="22">
        <f t="shared" si="7"/>
        <v>1581340</v>
      </c>
      <c r="E11" s="22">
        <v>749976</v>
      </c>
      <c r="F11" s="22">
        <v>0</v>
      </c>
      <c r="G11" s="22">
        <v>0</v>
      </c>
      <c r="H11" s="22">
        <v>0</v>
      </c>
      <c r="I11" s="22">
        <v>18816</v>
      </c>
      <c r="J11" s="22">
        <v>414660</v>
      </c>
      <c r="K11" s="22">
        <v>0</v>
      </c>
      <c r="L11" s="22">
        <v>0</v>
      </c>
      <c r="M11" s="22">
        <v>128150</v>
      </c>
      <c r="N11" s="22">
        <v>139800</v>
      </c>
      <c r="O11" s="22">
        <v>48000</v>
      </c>
      <c r="P11" s="22">
        <v>62498</v>
      </c>
      <c r="Q11" s="35">
        <v>0</v>
      </c>
      <c r="R11" s="36">
        <v>19440</v>
      </c>
      <c r="S11" s="22">
        <v>0</v>
      </c>
      <c r="T11" s="22">
        <f t="shared" si="8"/>
        <v>1482998</v>
      </c>
      <c r="U11" s="22">
        <v>0</v>
      </c>
      <c r="V11" s="22">
        <v>0</v>
      </c>
      <c r="W11" s="22">
        <v>1382078</v>
      </c>
      <c r="X11" s="22">
        <v>0</v>
      </c>
      <c r="Y11" s="22">
        <v>0</v>
      </c>
      <c r="Z11" s="22">
        <v>0</v>
      </c>
      <c r="AA11" s="22">
        <v>96168</v>
      </c>
      <c r="AB11" s="22">
        <v>1200</v>
      </c>
      <c r="AC11" s="22">
        <v>3552</v>
      </c>
      <c r="AD11" s="22">
        <v>0</v>
      </c>
      <c r="AE11" s="22">
        <v>0</v>
      </c>
      <c r="AF11" s="35">
        <f t="shared" si="9"/>
        <v>784000</v>
      </c>
      <c r="AG11" s="36">
        <v>24000</v>
      </c>
      <c r="AH11" s="22">
        <v>0</v>
      </c>
      <c r="AI11" s="22">
        <v>0</v>
      </c>
      <c r="AJ11" s="22">
        <v>80000</v>
      </c>
      <c r="AK11" s="47"/>
      <c r="AL11" s="48"/>
      <c r="AM11" s="51">
        <v>0</v>
      </c>
      <c r="AN11" s="22">
        <v>230000</v>
      </c>
      <c r="AO11" s="22">
        <v>450000</v>
      </c>
      <c r="AP11" s="22">
        <f t="shared" si="10"/>
        <v>0</v>
      </c>
      <c r="AQ11" s="22"/>
      <c r="AR11" s="22">
        <v>0</v>
      </c>
      <c r="AS11" s="22">
        <v>0</v>
      </c>
      <c r="AT11" s="62" t="s">
        <v>59</v>
      </c>
    </row>
    <row r="12" spans="1:46" s="6" customFormat="1" ht="27">
      <c r="A12" s="20" t="s">
        <v>60</v>
      </c>
      <c r="B12" s="21" t="s">
        <v>61</v>
      </c>
      <c r="C12" s="22">
        <f t="shared" si="6"/>
        <v>329245</v>
      </c>
      <c r="D12" s="22">
        <f t="shared" si="7"/>
        <v>299323</v>
      </c>
      <c r="E12" s="22">
        <v>155892</v>
      </c>
      <c r="F12" s="22">
        <v>0</v>
      </c>
      <c r="G12" s="22">
        <v>0</v>
      </c>
      <c r="H12" s="22">
        <v>0</v>
      </c>
      <c r="I12" s="22">
        <v>5880</v>
      </c>
      <c r="J12" s="22">
        <v>0</v>
      </c>
      <c r="K12" s="22">
        <v>70296</v>
      </c>
      <c r="L12" s="22">
        <v>41064</v>
      </c>
      <c r="M12" s="22">
        <v>0</v>
      </c>
      <c r="N12" s="22">
        <v>0</v>
      </c>
      <c r="O12" s="22">
        <v>13200</v>
      </c>
      <c r="P12" s="22">
        <v>12991</v>
      </c>
      <c r="Q12" s="35">
        <v>0</v>
      </c>
      <c r="R12" s="36">
        <v>0</v>
      </c>
      <c r="S12" s="22">
        <v>0</v>
      </c>
      <c r="T12" s="22">
        <f t="shared" si="8"/>
        <v>22422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22272</v>
      </c>
      <c r="AB12" s="22">
        <v>150</v>
      </c>
      <c r="AC12" s="22">
        <v>0</v>
      </c>
      <c r="AD12" s="22">
        <v>0</v>
      </c>
      <c r="AE12" s="22">
        <v>0</v>
      </c>
      <c r="AF12" s="35">
        <f t="shared" si="9"/>
        <v>7500</v>
      </c>
      <c r="AG12" s="36">
        <v>7500</v>
      </c>
      <c r="AH12" s="22">
        <v>0</v>
      </c>
      <c r="AI12" s="22">
        <v>0</v>
      </c>
      <c r="AJ12" s="22">
        <v>0</v>
      </c>
      <c r="AK12" s="47"/>
      <c r="AL12" s="48"/>
      <c r="AM12" s="51">
        <v>0</v>
      </c>
      <c r="AN12" s="22"/>
      <c r="AO12" s="22">
        <v>0</v>
      </c>
      <c r="AP12" s="22">
        <f t="shared" si="10"/>
        <v>0</v>
      </c>
      <c r="AQ12" s="22"/>
      <c r="AR12" s="22">
        <v>0</v>
      </c>
      <c r="AS12" s="22">
        <v>0</v>
      </c>
      <c r="AT12" s="62"/>
    </row>
    <row r="13" spans="1:46" s="5" customFormat="1" ht="13.5">
      <c r="A13" s="14" t="s">
        <v>62</v>
      </c>
      <c r="B13" s="18" t="s">
        <v>63</v>
      </c>
      <c r="C13" s="19">
        <f aca="true" t="shared" si="13" ref="C13:AJ13">SUM(C14:C33)</f>
        <v>55670896</v>
      </c>
      <c r="D13" s="19">
        <f t="shared" si="13"/>
        <v>26067986</v>
      </c>
      <c r="E13" s="19">
        <f t="shared" si="13"/>
        <v>10522464</v>
      </c>
      <c r="F13" s="19">
        <f t="shared" si="13"/>
        <v>1370</v>
      </c>
      <c r="G13" s="19">
        <f t="shared" si="13"/>
        <v>0</v>
      </c>
      <c r="H13" s="19">
        <f t="shared" si="13"/>
        <v>68652</v>
      </c>
      <c r="I13" s="19">
        <f t="shared" si="13"/>
        <v>435072</v>
      </c>
      <c r="J13" s="19">
        <f t="shared" si="13"/>
        <v>6482856</v>
      </c>
      <c r="K13" s="19">
        <f t="shared" si="13"/>
        <v>371580</v>
      </c>
      <c r="L13" s="19">
        <f t="shared" si="13"/>
        <v>220320</v>
      </c>
      <c r="M13" s="19">
        <f t="shared" si="13"/>
        <v>2684526</v>
      </c>
      <c r="N13" s="19">
        <f t="shared" si="13"/>
        <v>2964362</v>
      </c>
      <c r="O13" s="19">
        <f t="shared" si="13"/>
        <v>1094000</v>
      </c>
      <c r="P13" s="19">
        <f t="shared" si="13"/>
        <v>873385</v>
      </c>
      <c r="Q13" s="33">
        <f t="shared" si="13"/>
        <v>141289</v>
      </c>
      <c r="R13" s="34">
        <f t="shared" si="13"/>
        <v>153360</v>
      </c>
      <c r="S13" s="19">
        <f t="shared" si="13"/>
        <v>54750</v>
      </c>
      <c r="T13" s="19">
        <f t="shared" si="13"/>
        <v>7921782</v>
      </c>
      <c r="U13" s="19">
        <f t="shared" si="13"/>
        <v>0</v>
      </c>
      <c r="V13" s="19">
        <f t="shared" si="13"/>
        <v>94400</v>
      </c>
      <c r="W13" s="19">
        <f t="shared" si="13"/>
        <v>4407564</v>
      </c>
      <c r="X13" s="19">
        <f t="shared" si="13"/>
        <v>1441062</v>
      </c>
      <c r="Y13" s="19">
        <f t="shared" si="13"/>
        <v>0</v>
      </c>
      <c r="Z13" s="19">
        <f t="shared" si="13"/>
        <v>213636</v>
      </c>
      <c r="AA13" s="19">
        <f t="shared" si="13"/>
        <v>1465364</v>
      </c>
      <c r="AB13" s="19">
        <f t="shared" si="13"/>
        <v>13680</v>
      </c>
      <c r="AC13" s="19">
        <f t="shared" si="13"/>
        <v>283084</v>
      </c>
      <c r="AD13" s="19">
        <f t="shared" si="13"/>
        <v>0</v>
      </c>
      <c r="AE13" s="19">
        <f t="shared" si="13"/>
        <v>2992</v>
      </c>
      <c r="AF13" s="33">
        <f t="shared" si="13"/>
        <v>13410245</v>
      </c>
      <c r="AG13" s="34">
        <f t="shared" si="13"/>
        <v>837500</v>
      </c>
      <c r="AH13" s="19">
        <f t="shared" si="13"/>
        <v>897000</v>
      </c>
      <c r="AI13" s="19">
        <f t="shared" si="13"/>
        <v>1376745</v>
      </c>
      <c r="AJ13" s="19">
        <f t="shared" si="13"/>
        <v>2530000</v>
      </c>
      <c r="AK13" s="47"/>
      <c r="AL13" s="48"/>
      <c r="AM13" s="50">
        <f aca="true" t="shared" si="14" ref="AM13:AS13">SUM(AM14:AM33)</f>
        <v>110000</v>
      </c>
      <c r="AN13" s="19">
        <f t="shared" si="14"/>
        <v>1520000</v>
      </c>
      <c r="AO13" s="19">
        <f t="shared" si="14"/>
        <v>6139000</v>
      </c>
      <c r="AP13" s="19">
        <f t="shared" si="14"/>
        <v>8270883</v>
      </c>
      <c r="AQ13" s="19">
        <f t="shared" si="14"/>
        <v>0</v>
      </c>
      <c r="AR13" s="19">
        <f t="shared" si="14"/>
        <v>0</v>
      </c>
      <c r="AS13" s="19">
        <f t="shared" si="14"/>
        <v>8270883</v>
      </c>
      <c r="AT13" s="61"/>
    </row>
    <row r="14" spans="1:46" s="4" customFormat="1" ht="24.75" customHeight="1">
      <c r="A14" s="20" t="s">
        <v>64</v>
      </c>
      <c r="B14" s="21" t="s">
        <v>65</v>
      </c>
      <c r="C14" s="22">
        <f aca="true" t="shared" si="15" ref="C14:C33">D14+T14+AF14+AP14</f>
        <v>3009563</v>
      </c>
      <c r="D14" s="22">
        <f aca="true" t="shared" si="16" ref="D14:D33">SUM(E14:S14)</f>
        <v>1362359</v>
      </c>
      <c r="E14" s="22">
        <v>589776</v>
      </c>
      <c r="F14" s="22">
        <v>0</v>
      </c>
      <c r="G14" s="22">
        <v>0</v>
      </c>
      <c r="H14" s="22">
        <v>14400</v>
      </c>
      <c r="I14" s="22">
        <v>17640</v>
      </c>
      <c r="J14" s="22">
        <v>366720</v>
      </c>
      <c r="K14" s="22">
        <v>0</v>
      </c>
      <c r="L14" s="22">
        <v>0</v>
      </c>
      <c r="M14" s="22">
        <v>108625</v>
      </c>
      <c r="N14" s="22">
        <v>118500</v>
      </c>
      <c r="O14" s="22">
        <v>42800</v>
      </c>
      <c r="P14" s="22">
        <v>49148</v>
      </c>
      <c r="Q14" s="35">
        <v>0</v>
      </c>
      <c r="R14" s="36">
        <v>0</v>
      </c>
      <c r="S14" s="22">
        <v>54750</v>
      </c>
      <c r="T14" s="22">
        <f aca="true" t="shared" si="17" ref="T14:T33">SUM(U14:AE14)</f>
        <v>864704</v>
      </c>
      <c r="U14" s="22">
        <v>0</v>
      </c>
      <c r="V14" s="22">
        <v>0</v>
      </c>
      <c r="W14" s="22">
        <v>785492</v>
      </c>
      <c r="X14" s="22">
        <v>0</v>
      </c>
      <c r="Y14" s="22">
        <v>0</v>
      </c>
      <c r="Z14" s="22">
        <v>0</v>
      </c>
      <c r="AA14" s="22">
        <v>78312</v>
      </c>
      <c r="AB14" s="22">
        <v>900</v>
      </c>
      <c r="AC14" s="22">
        <v>0</v>
      </c>
      <c r="AD14" s="22">
        <v>0</v>
      </c>
      <c r="AE14" s="22">
        <v>0</v>
      </c>
      <c r="AF14" s="35">
        <f aca="true" t="shared" si="18" ref="AF14:AF33">SUM(AG14:AO14)</f>
        <v>782500</v>
      </c>
      <c r="AG14" s="36">
        <v>22500</v>
      </c>
      <c r="AH14" s="22">
        <v>0</v>
      </c>
      <c r="AI14" s="22">
        <v>0</v>
      </c>
      <c r="AJ14" s="22">
        <v>0</v>
      </c>
      <c r="AK14" s="47"/>
      <c r="AL14" s="48"/>
      <c r="AM14" s="51">
        <v>0</v>
      </c>
      <c r="AN14" s="22">
        <v>260000</v>
      </c>
      <c r="AO14" s="22">
        <v>500000</v>
      </c>
      <c r="AP14" s="22">
        <f aca="true" t="shared" si="19" ref="AP14:AP33">SUM(AQ14:AS14)</f>
        <v>0</v>
      </c>
      <c r="AQ14" s="22"/>
      <c r="AR14" s="22">
        <v>0</v>
      </c>
      <c r="AS14" s="22">
        <v>0</v>
      </c>
      <c r="AT14" s="59" t="s">
        <v>66</v>
      </c>
    </row>
    <row r="15" spans="1:46" s="4" customFormat="1" ht="24.75" customHeight="1">
      <c r="A15" s="20" t="s">
        <v>64</v>
      </c>
      <c r="B15" s="21" t="s">
        <v>67</v>
      </c>
      <c r="C15" s="22">
        <f t="shared" si="15"/>
        <v>1619425</v>
      </c>
      <c r="D15" s="22">
        <f t="shared" si="16"/>
        <v>1442595</v>
      </c>
      <c r="E15" s="22">
        <v>614484</v>
      </c>
      <c r="F15" s="22">
        <v>0</v>
      </c>
      <c r="G15" s="22">
        <v>0</v>
      </c>
      <c r="H15" s="22">
        <v>4800</v>
      </c>
      <c r="I15" s="22">
        <v>28224</v>
      </c>
      <c r="J15" s="22">
        <v>0</v>
      </c>
      <c r="K15" s="22">
        <v>320256</v>
      </c>
      <c r="L15" s="22">
        <v>189864</v>
      </c>
      <c r="M15" s="22">
        <v>0</v>
      </c>
      <c r="N15" s="22">
        <v>0</v>
      </c>
      <c r="O15" s="22">
        <v>80400</v>
      </c>
      <c r="P15" s="22">
        <v>51207</v>
      </c>
      <c r="Q15" s="35">
        <v>0</v>
      </c>
      <c r="R15" s="36">
        <v>153360</v>
      </c>
      <c r="S15" s="22">
        <v>0</v>
      </c>
      <c r="T15" s="22">
        <f t="shared" si="17"/>
        <v>140830</v>
      </c>
      <c r="U15" s="22">
        <v>0</v>
      </c>
      <c r="V15" s="22">
        <v>0</v>
      </c>
      <c r="W15" s="22">
        <v>47224</v>
      </c>
      <c r="X15" s="22">
        <v>0</v>
      </c>
      <c r="Y15" s="22">
        <v>0</v>
      </c>
      <c r="Z15" s="22">
        <v>0</v>
      </c>
      <c r="AA15" s="22">
        <v>92856</v>
      </c>
      <c r="AB15" s="22">
        <v>750</v>
      </c>
      <c r="AC15" s="22">
        <v>0</v>
      </c>
      <c r="AD15" s="22">
        <v>0</v>
      </c>
      <c r="AE15" s="22">
        <v>0</v>
      </c>
      <c r="AF15" s="35">
        <f t="shared" si="18"/>
        <v>36000</v>
      </c>
      <c r="AG15" s="36">
        <v>36000</v>
      </c>
      <c r="AH15" s="22">
        <v>0</v>
      </c>
      <c r="AI15" s="22">
        <v>0</v>
      </c>
      <c r="AJ15" s="22">
        <v>0</v>
      </c>
      <c r="AK15" s="47"/>
      <c r="AL15" s="48"/>
      <c r="AM15" s="51">
        <v>0</v>
      </c>
      <c r="AN15" s="22"/>
      <c r="AO15" s="22">
        <v>0</v>
      </c>
      <c r="AP15" s="22">
        <f t="shared" si="19"/>
        <v>0</v>
      </c>
      <c r="AQ15" s="22"/>
      <c r="AR15" s="22">
        <v>0</v>
      </c>
      <c r="AS15" s="22">
        <v>0</v>
      </c>
      <c r="AT15" s="60"/>
    </row>
    <row r="16" spans="1:46" s="4" customFormat="1" ht="27">
      <c r="A16" s="20" t="s">
        <v>64</v>
      </c>
      <c r="B16" s="21" t="s">
        <v>68</v>
      </c>
      <c r="C16" s="22">
        <f t="shared" si="15"/>
        <v>4076318</v>
      </c>
      <c r="D16" s="22">
        <f t="shared" si="16"/>
        <v>2682492</v>
      </c>
      <c r="E16" s="22">
        <v>1049136</v>
      </c>
      <c r="F16" s="22">
        <v>0</v>
      </c>
      <c r="G16" s="22">
        <v>0</v>
      </c>
      <c r="H16" s="22">
        <v>2640</v>
      </c>
      <c r="I16" s="22">
        <v>0</v>
      </c>
      <c r="J16" s="22">
        <v>705480</v>
      </c>
      <c r="K16" s="22">
        <v>0</v>
      </c>
      <c r="L16" s="22">
        <v>0</v>
      </c>
      <c r="M16" s="22">
        <v>369036</v>
      </c>
      <c r="N16" s="22">
        <v>342372</v>
      </c>
      <c r="O16" s="22">
        <v>126400</v>
      </c>
      <c r="P16" s="22">
        <v>87428</v>
      </c>
      <c r="Q16" s="35">
        <v>0</v>
      </c>
      <c r="R16" s="36">
        <v>0</v>
      </c>
      <c r="S16" s="22">
        <v>0</v>
      </c>
      <c r="T16" s="22">
        <f t="shared" si="17"/>
        <v>851826</v>
      </c>
      <c r="U16" s="22">
        <v>0</v>
      </c>
      <c r="V16" s="22">
        <v>0</v>
      </c>
      <c r="W16" s="22">
        <v>321564</v>
      </c>
      <c r="X16" s="22">
        <v>333324</v>
      </c>
      <c r="Y16" s="22">
        <v>0</v>
      </c>
      <c r="Z16" s="22">
        <v>0</v>
      </c>
      <c r="AA16" s="22">
        <v>145560</v>
      </c>
      <c r="AB16" s="22">
        <v>1410</v>
      </c>
      <c r="AC16" s="22">
        <v>49968</v>
      </c>
      <c r="AD16" s="22">
        <v>0</v>
      </c>
      <c r="AE16" s="22">
        <v>0</v>
      </c>
      <c r="AF16" s="35">
        <f t="shared" si="18"/>
        <v>542000</v>
      </c>
      <c r="AG16" s="36">
        <v>48000</v>
      </c>
      <c r="AH16" s="22">
        <v>20000</v>
      </c>
      <c r="AI16" s="22">
        <v>50000</v>
      </c>
      <c r="AJ16" s="22">
        <v>70000</v>
      </c>
      <c r="AK16" s="47"/>
      <c r="AL16" s="48"/>
      <c r="AM16" s="51">
        <v>0</v>
      </c>
      <c r="AN16" s="22">
        <v>110000</v>
      </c>
      <c r="AO16" s="22">
        <v>244000</v>
      </c>
      <c r="AP16" s="22">
        <f t="shared" si="19"/>
        <v>0</v>
      </c>
      <c r="AQ16" s="22"/>
      <c r="AR16" s="22">
        <v>0</v>
      </c>
      <c r="AS16" s="22">
        <v>0</v>
      </c>
      <c r="AT16" s="62" t="s">
        <v>69</v>
      </c>
    </row>
    <row r="17" spans="1:46" s="4" customFormat="1" ht="27">
      <c r="A17" s="20" t="s">
        <v>64</v>
      </c>
      <c r="B17" s="21" t="s">
        <v>70</v>
      </c>
      <c r="C17" s="22">
        <f t="shared" si="15"/>
        <v>4442760</v>
      </c>
      <c r="D17" s="22">
        <f t="shared" si="16"/>
        <v>2767244</v>
      </c>
      <c r="E17" s="22">
        <v>1099368</v>
      </c>
      <c r="F17" s="22">
        <v>0</v>
      </c>
      <c r="G17" s="22">
        <v>0</v>
      </c>
      <c r="H17" s="22">
        <v>0</v>
      </c>
      <c r="I17" s="22">
        <v>37632</v>
      </c>
      <c r="J17" s="22">
        <v>712680</v>
      </c>
      <c r="K17" s="22">
        <v>0</v>
      </c>
      <c r="L17" s="22">
        <v>0</v>
      </c>
      <c r="M17" s="22">
        <v>388490</v>
      </c>
      <c r="N17" s="22">
        <v>306660</v>
      </c>
      <c r="O17" s="22">
        <v>130800</v>
      </c>
      <c r="P17" s="22">
        <v>91614</v>
      </c>
      <c r="Q17" s="35">
        <v>0</v>
      </c>
      <c r="R17" s="36">
        <v>0</v>
      </c>
      <c r="S17" s="22">
        <v>0</v>
      </c>
      <c r="T17" s="22">
        <f t="shared" si="17"/>
        <v>864516</v>
      </c>
      <c r="U17" s="22">
        <v>0</v>
      </c>
      <c r="V17" s="22">
        <v>0</v>
      </c>
      <c r="W17" s="22">
        <v>325092</v>
      </c>
      <c r="X17" s="22">
        <v>348096</v>
      </c>
      <c r="Y17" s="22">
        <v>0</v>
      </c>
      <c r="Z17" s="22">
        <v>0</v>
      </c>
      <c r="AA17" s="22">
        <v>150576</v>
      </c>
      <c r="AB17" s="22">
        <v>1440</v>
      </c>
      <c r="AC17" s="22">
        <v>39312</v>
      </c>
      <c r="AD17" s="22">
        <v>0</v>
      </c>
      <c r="AE17" s="22">
        <v>0</v>
      </c>
      <c r="AF17" s="35">
        <f t="shared" si="18"/>
        <v>511000</v>
      </c>
      <c r="AG17" s="36">
        <v>48000</v>
      </c>
      <c r="AH17" s="22">
        <v>20000</v>
      </c>
      <c r="AI17" s="22">
        <v>50000</v>
      </c>
      <c r="AJ17" s="22">
        <v>60000</v>
      </c>
      <c r="AK17" s="47"/>
      <c r="AL17" s="48"/>
      <c r="AM17" s="51">
        <v>0</v>
      </c>
      <c r="AN17" s="22">
        <v>110000</v>
      </c>
      <c r="AO17" s="22">
        <v>223000</v>
      </c>
      <c r="AP17" s="22">
        <f t="shared" si="19"/>
        <v>300000</v>
      </c>
      <c r="AQ17" s="22"/>
      <c r="AR17" s="22">
        <v>0</v>
      </c>
      <c r="AS17" s="22">
        <v>300000</v>
      </c>
      <c r="AT17" s="62" t="s">
        <v>71</v>
      </c>
    </row>
    <row r="18" spans="1:46" s="4" customFormat="1" ht="27">
      <c r="A18" s="20" t="s">
        <v>64</v>
      </c>
      <c r="B18" s="21" t="s">
        <v>72</v>
      </c>
      <c r="C18" s="22">
        <f t="shared" si="15"/>
        <v>3163263</v>
      </c>
      <c r="D18" s="22">
        <f t="shared" si="16"/>
        <v>2142327</v>
      </c>
      <c r="E18" s="22">
        <v>835764</v>
      </c>
      <c r="F18" s="22">
        <v>0</v>
      </c>
      <c r="G18" s="22">
        <v>0</v>
      </c>
      <c r="H18" s="22">
        <v>2640</v>
      </c>
      <c r="I18" s="22">
        <v>30576</v>
      </c>
      <c r="J18" s="22">
        <v>576000</v>
      </c>
      <c r="K18" s="22">
        <v>0</v>
      </c>
      <c r="L18" s="22">
        <v>0</v>
      </c>
      <c r="M18" s="22">
        <v>295700</v>
      </c>
      <c r="N18" s="22">
        <v>243600</v>
      </c>
      <c r="O18" s="22">
        <v>88400</v>
      </c>
      <c r="P18" s="22">
        <v>69647</v>
      </c>
      <c r="Q18" s="35">
        <v>0</v>
      </c>
      <c r="R18" s="36">
        <v>0</v>
      </c>
      <c r="S18" s="22">
        <v>0</v>
      </c>
      <c r="T18" s="22">
        <f t="shared" si="17"/>
        <v>423936</v>
      </c>
      <c r="U18" s="22">
        <v>0</v>
      </c>
      <c r="V18" s="22">
        <v>0</v>
      </c>
      <c r="W18" s="22">
        <v>132468</v>
      </c>
      <c r="X18" s="22">
        <v>142320</v>
      </c>
      <c r="Y18" s="22">
        <v>0</v>
      </c>
      <c r="Z18" s="22">
        <v>7572</v>
      </c>
      <c r="AA18" s="22">
        <v>117408</v>
      </c>
      <c r="AB18" s="22">
        <v>960</v>
      </c>
      <c r="AC18" s="22">
        <v>23208</v>
      </c>
      <c r="AD18" s="22">
        <v>0</v>
      </c>
      <c r="AE18" s="22">
        <v>0</v>
      </c>
      <c r="AF18" s="35">
        <f t="shared" si="18"/>
        <v>497000</v>
      </c>
      <c r="AG18" s="36">
        <v>39000</v>
      </c>
      <c r="AH18" s="22">
        <v>20000</v>
      </c>
      <c r="AI18" s="22">
        <v>50000</v>
      </c>
      <c r="AJ18" s="22">
        <v>60000</v>
      </c>
      <c r="AK18" s="47"/>
      <c r="AL18" s="48"/>
      <c r="AM18" s="51">
        <v>0</v>
      </c>
      <c r="AN18" s="22">
        <v>110000</v>
      </c>
      <c r="AO18" s="22">
        <v>218000</v>
      </c>
      <c r="AP18" s="22">
        <f t="shared" si="19"/>
        <v>100000</v>
      </c>
      <c r="AQ18" s="22"/>
      <c r="AR18" s="22"/>
      <c r="AS18" s="22">
        <v>100000</v>
      </c>
      <c r="AT18" s="62" t="s">
        <v>73</v>
      </c>
    </row>
    <row r="19" spans="1:46" s="4" customFormat="1" ht="27">
      <c r="A19" s="20" t="s">
        <v>64</v>
      </c>
      <c r="B19" s="21" t="s">
        <v>74</v>
      </c>
      <c r="C19" s="22">
        <f t="shared" si="15"/>
        <v>2520039</v>
      </c>
      <c r="D19" s="22">
        <f t="shared" si="16"/>
        <v>1568945</v>
      </c>
      <c r="E19" s="22">
        <v>621204</v>
      </c>
      <c r="F19" s="22">
        <v>0</v>
      </c>
      <c r="G19" s="22">
        <v>0</v>
      </c>
      <c r="H19" s="22">
        <v>0</v>
      </c>
      <c r="I19" s="22">
        <v>22344</v>
      </c>
      <c r="J19" s="22">
        <v>424980</v>
      </c>
      <c r="K19" s="22">
        <v>0</v>
      </c>
      <c r="L19" s="22">
        <v>0</v>
      </c>
      <c r="M19" s="22">
        <v>206470</v>
      </c>
      <c r="N19" s="22">
        <v>166980</v>
      </c>
      <c r="O19" s="22">
        <v>75200</v>
      </c>
      <c r="P19" s="22">
        <v>51767</v>
      </c>
      <c r="Q19" s="35">
        <v>0</v>
      </c>
      <c r="R19" s="36">
        <v>0</v>
      </c>
      <c r="S19" s="22">
        <v>0</v>
      </c>
      <c r="T19" s="22">
        <f t="shared" si="17"/>
        <v>456594</v>
      </c>
      <c r="U19" s="22">
        <v>0</v>
      </c>
      <c r="V19" s="22">
        <v>0</v>
      </c>
      <c r="W19" s="22">
        <v>334332</v>
      </c>
      <c r="X19" s="22">
        <v>0</v>
      </c>
      <c r="Y19" s="22">
        <v>0</v>
      </c>
      <c r="Z19" s="22">
        <v>25788</v>
      </c>
      <c r="AA19" s="22">
        <v>86664</v>
      </c>
      <c r="AB19" s="22">
        <v>810</v>
      </c>
      <c r="AC19" s="22">
        <v>9000</v>
      </c>
      <c r="AD19" s="22">
        <v>0</v>
      </c>
      <c r="AE19" s="22">
        <v>0</v>
      </c>
      <c r="AF19" s="35">
        <f t="shared" si="18"/>
        <v>494500</v>
      </c>
      <c r="AG19" s="36">
        <v>28500</v>
      </c>
      <c r="AH19" s="22">
        <v>20000</v>
      </c>
      <c r="AI19" s="22">
        <v>50000</v>
      </c>
      <c r="AJ19" s="22">
        <v>70000</v>
      </c>
      <c r="AK19" s="47"/>
      <c r="AL19" s="48"/>
      <c r="AM19" s="51">
        <v>0</v>
      </c>
      <c r="AN19" s="22">
        <v>110000</v>
      </c>
      <c r="AO19" s="22">
        <v>216000</v>
      </c>
      <c r="AP19" s="22">
        <f t="shared" si="19"/>
        <v>0</v>
      </c>
      <c r="AQ19" s="22"/>
      <c r="AR19" s="22"/>
      <c r="AS19" s="22"/>
      <c r="AT19" s="62" t="s">
        <v>75</v>
      </c>
    </row>
    <row r="20" spans="1:46" s="4" customFormat="1" ht="27">
      <c r="A20" s="20" t="s">
        <v>64</v>
      </c>
      <c r="B20" s="21" t="s">
        <v>76</v>
      </c>
      <c r="C20" s="22">
        <f t="shared" si="15"/>
        <v>3671999</v>
      </c>
      <c r="D20" s="22">
        <f t="shared" si="16"/>
        <v>2318347</v>
      </c>
      <c r="E20" s="22">
        <v>947016</v>
      </c>
      <c r="F20" s="22">
        <v>0</v>
      </c>
      <c r="G20" s="22">
        <v>0</v>
      </c>
      <c r="H20" s="22">
        <v>0</v>
      </c>
      <c r="I20" s="22">
        <v>0</v>
      </c>
      <c r="J20" s="22">
        <v>621720</v>
      </c>
      <c r="K20" s="22">
        <v>0</v>
      </c>
      <c r="L20" s="22">
        <v>0</v>
      </c>
      <c r="M20" s="22">
        <v>0</v>
      </c>
      <c r="N20" s="22">
        <v>595493</v>
      </c>
      <c r="O20" s="22">
        <v>75200</v>
      </c>
      <c r="P20" s="22">
        <v>78918</v>
      </c>
      <c r="Q20" s="35">
        <v>0</v>
      </c>
      <c r="R20" s="36">
        <v>0</v>
      </c>
      <c r="S20" s="22">
        <v>0</v>
      </c>
      <c r="T20" s="22">
        <f t="shared" si="17"/>
        <v>544652</v>
      </c>
      <c r="U20" s="22">
        <v>0</v>
      </c>
      <c r="V20" s="22">
        <v>0</v>
      </c>
      <c r="W20" s="22">
        <v>175272</v>
      </c>
      <c r="X20" s="22">
        <v>211160</v>
      </c>
      <c r="Y20" s="22">
        <v>0</v>
      </c>
      <c r="Z20" s="22">
        <v>12672</v>
      </c>
      <c r="AA20" s="22">
        <v>130260</v>
      </c>
      <c r="AB20" s="22">
        <v>1080</v>
      </c>
      <c r="AC20" s="22">
        <v>14208</v>
      </c>
      <c r="AD20" s="22">
        <v>0</v>
      </c>
      <c r="AE20" s="22">
        <v>0</v>
      </c>
      <c r="AF20" s="35">
        <f t="shared" si="18"/>
        <v>499000</v>
      </c>
      <c r="AG20" s="36">
        <v>42000</v>
      </c>
      <c r="AH20" s="22">
        <v>20000</v>
      </c>
      <c r="AI20" s="22">
        <v>50000</v>
      </c>
      <c r="AJ20" s="22">
        <v>70000</v>
      </c>
      <c r="AK20" s="47"/>
      <c r="AL20" s="48"/>
      <c r="AM20" s="51">
        <v>0</v>
      </c>
      <c r="AN20" s="22">
        <v>110000</v>
      </c>
      <c r="AO20" s="22">
        <v>207000</v>
      </c>
      <c r="AP20" s="22">
        <f t="shared" si="19"/>
        <v>310000</v>
      </c>
      <c r="AQ20" s="22"/>
      <c r="AR20" s="22"/>
      <c r="AS20" s="22">
        <v>310000</v>
      </c>
      <c r="AT20" s="62" t="s">
        <v>77</v>
      </c>
    </row>
    <row r="21" spans="1:46" s="4" customFormat="1" ht="27">
      <c r="A21" s="20" t="s">
        <v>64</v>
      </c>
      <c r="B21" s="21" t="s">
        <v>78</v>
      </c>
      <c r="C21" s="22">
        <f t="shared" si="15"/>
        <v>2803500</v>
      </c>
      <c r="D21" s="22">
        <f t="shared" si="16"/>
        <v>1893231</v>
      </c>
      <c r="E21" s="22">
        <v>740772</v>
      </c>
      <c r="F21" s="22">
        <v>0</v>
      </c>
      <c r="G21" s="22">
        <v>0</v>
      </c>
      <c r="H21" s="22">
        <v>2640</v>
      </c>
      <c r="I21" s="22">
        <v>27048</v>
      </c>
      <c r="J21" s="22">
        <v>513540</v>
      </c>
      <c r="K21" s="22">
        <v>0</v>
      </c>
      <c r="L21" s="22">
        <v>0</v>
      </c>
      <c r="M21" s="22">
        <v>256300</v>
      </c>
      <c r="N21" s="22">
        <v>212400</v>
      </c>
      <c r="O21" s="22">
        <v>78800</v>
      </c>
      <c r="P21" s="22">
        <v>61731</v>
      </c>
      <c r="Q21" s="35">
        <v>0</v>
      </c>
      <c r="R21" s="36">
        <v>0</v>
      </c>
      <c r="S21" s="22">
        <v>0</v>
      </c>
      <c r="T21" s="22">
        <f t="shared" si="17"/>
        <v>356886</v>
      </c>
      <c r="U21" s="22">
        <v>0</v>
      </c>
      <c r="V21" s="22">
        <v>0</v>
      </c>
      <c r="W21" s="22">
        <v>126720</v>
      </c>
      <c r="X21" s="22">
        <v>125292</v>
      </c>
      <c r="Y21" s="22">
        <v>0</v>
      </c>
      <c r="Z21" s="22">
        <v>0</v>
      </c>
      <c r="AA21" s="22">
        <v>104004</v>
      </c>
      <c r="AB21" s="22">
        <v>870</v>
      </c>
      <c r="AC21" s="22">
        <v>0</v>
      </c>
      <c r="AD21" s="22">
        <v>0</v>
      </c>
      <c r="AE21" s="22">
        <v>0</v>
      </c>
      <c r="AF21" s="35">
        <f t="shared" si="18"/>
        <v>492500</v>
      </c>
      <c r="AG21" s="36">
        <v>34500</v>
      </c>
      <c r="AH21" s="22">
        <v>20000</v>
      </c>
      <c r="AI21" s="22">
        <v>50000</v>
      </c>
      <c r="AJ21" s="22">
        <v>70000</v>
      </c>
      <c r="AK21" s="47"/>
      <c r="AL21" s="48"/>
      <c r="AM21" s="51">
        <v>0</v>
      </c>
      <c r="AN21" s="22">
        <v>110000</v>
      </c>
      <c r="AO21" s="22">
        <v>208000</v>
      </c>
      <c r="AP21" s="22">
        <f t="shared" si="19"/>
        <v>60883</v>
      </c>
      <c r="AQ21" s="22"/>
      <c r="AR21" s="22"/>
      <c r="AS21" s="22">
        <v>60883</v>
      </c>
      <c r="AT21" s="62" t="s">
        <v>79</v>
      </c>
    </row>
    <row r="22" spans="1:46" s="4" customFormat="1" ht="27">
      <c r="A22" s="20" t="s">
        <v>64</v>
      </c>
      <c r="B22" s="21" t="s">
        <v>80</v>
      </c>
      <c r="C22" s="22">
        <f t="shared" si="15"/>
        <v>2825431</v>
      </c>
      <c r="D22" s="22">
        <f t="shared" si="16"/>
        <v>1546665</v>
      </c>
      <c r="E22" s="22">
        <v>593820</v>
      </c>
      <c r="F22" s="22">
        <v>1370</v>
      </c>
      <c r="G22" s="22">
        <v>0</v>
      </c>
      <c r="H22" s="22">
        <v>0</v>
      </c>
      <c r="I22" s="22">
        <v>23520</v>
      </c>
      <c r="J22" s="22">
        <v>438120</v>
      </c>
      <c r="K22" s="22">
        <v>0</v>
      </c>
      <c r="L22" s="22">
        <v>0</v>
      </c>
      <c r="M22" s="22">
        <v>201390</v>
      </c>
      <c r="N22" s="22">
        <v>170160</v>
      </c>
      <c r="O22" s="22">
        <v>68800</v>
      </c>
      <c r="P22" s="22">
        <v>49485</v>
      </c>
      <c r="Q22" s="35">
        <v>0</v>
      </c>
      <c r="R22" s="36">
        <v>0</v>
      </c>
      <c r="S22" s="22">
        <v>0</v>
      </c>
      <c r="T22" s="22">
        <f t="shared" si="17"/>
        <v>338766</v>
      </c>
      <c r="U22" s="22">
        <v>0</v>
      </c>
      <c r="V22" s="22">
        <v>0</v>
      </c>
      <c r="W22" s="22">
        <v>97452</v>
      </c>
      <c r="X22" s="22">
        <v>116520</v>
      </c>
      <c r="Y22" s="22">
        <v>0</v>
      </c>
      <c r="Z22" s="22">
        <v>13308</v>
      </c>
      <c r="AA22" s="22">
        <v>85872</v>
      </c>
      <c r="AB22" s="22">
        <v>750</v>
      </c>
      <c r="AC22" s="22">
        <v>24864</v>
      </c>
      <c r="AD22" s="22">
        <v>0</v>
      </c>
      <c r="AE22" s="22">
        <v>0</v>
      </c>
      <c r="AF22" s="35">
        <f t="shared" si="18"/>
        <v>490000</v>
      </c>
      <c r="AG22" s="36">
        <v>30000</v>
      </c>
      <c r="AH22" s="22">
        <v>20000</v>
      </c>
      <c r="AI22" s="22">
        <v>50000</v>
      </c>
      <c r="AJ22" s="22">
        <v>70000</v>
      </c>
      <c r="AK22" s="47"/>
      <c r="AL22" s="48"/>
      <c r="AM22" s="51">
        <v>0</v>
      </c>
      <c r="AN22" s="22">
        <v>110000</v>
      </c>
      <c r="AO22" s="22">
        <v>210000</v>
      </c>
      <c r="AP22" s="22">
        <f t="shared" si="19"/>
        <v>450000</v>
      </c>
      <c r="AQ22" s="22"/>
      <c r="AR22" s="22"/>
      <c r="AS22" s="22">
        <v>450000</v>
      </c>
      <c r="AT22" s="62" t="s">
        <v>81</v>
      </c>
    </row>
    <row r="23" spans="1:46" s="4" customFormat="1" ht="27">
      <c r="A23" s="20" t="s">
        <v>64</v>
      </c>
      <c r="B23" s="21" t="s">
        <v>82</v>
      </c>
      <c r="C23" s="22">
        <f t="shared" si="15"/>
        <v>4219879</v>
      </c>
      <c r="D23" s="22">
        <f t="shared" si="16"/>
        <v>1528613</v>
      </c>
      <c r="E23" s="22">
        <v>584592</v>
      </c>
      <c r="F23" s="22">
        <v>0</v>
      </c>
      <c r="G23" s="22">
        <v>0</v>
      </c>
      <c r="H23" s="22">
        <v>2640</v>
      </c>
      <c r="I23" s="22">
        <v>23520</v>
      </c>
      <c r="J23" s="22">
        <v>437820</v>
      </c>
      <c r="K23" s="22">
        <v>0</v>
      </c>
      <c r="L23" s="22">
        <v>0</v>
      </c>
      <c r="M23" s="22">
        <v>201225</v>
      </c>
      <c r="N23" s="22">
        <v>168900</v>
      </c>
      <c r="O23" s="22">
        <v>61200</v>
      </c>
      <c r="P23" s="22">
        <v>48716</v>
      </c>
      <c r="Q23" s="35">
        <v>0</v>
      </c>
      <c r="R23" s="36">
        <v>0</v>
      </c>
      <c r="S23" s="22">
        <v>0</v>
      </c>
      <c r="T23" s="22">
        <f t="shared" si="17"/>
        <v>205266</v>
      </c>
      <c r="U23" s="22">
        <v>0</v>
      </c>
      <c r="V23" s="22">
        <v>0</v>
      </c>
      <c r="W23" s="22">
        <v>119916</v>
      </c>
      <c r="X23" s="22">
        <v>0</v>
      </c>
      <c r="Y23" s="22">
        <v>0</v>
      </c>
      <c r="Z23" s="22">
        <v>0</v>
      </c>
      <c r="AA23" s="22">
        <v>84660</v>
      </c>
      <c r="AB23" s="22">
        <v>690</v>
      </c>
      <c r="AC23" s="22">
        <v>0</v>
      </c>
      <c r="AD23" s="22">
        <v>0</v>
      </c>
      <c r="AE23" s="22">
        <v>0</v>
      </c>
      <c r="AF23" s="35">
        <f t="shared" si="18"/>
        <v>486000</v>
      </c>
      <c r="AG23" s="36">
        <v>30000</v>
      </c>
      <c r="AH23" s="22">
        <v>20000</v>
      </c>
      <c r="AI23" s="22">
        <v>50000</v>
      </c>
      <c r="AJ23" s="22">
        <v>70000</v>
      </c>
      <c r="AK23" s="47"/>
      <c r="AL23" s="48"/>
      <c r="AM23" s="51">
        <v>0</v>
      </c>
      <c r="AN23" s="22">
        <v>110000</v>
      </c>
      <c r="AO23" s="22">
        <v>206000</v>
      </c>
      <c r="AP23" s="22">
        <f t="shared" si="19"/>
        <v>2000000</v>
      </c>
      <c r="AQ23" s="22"/>
      <c r="AR23" s="22">
        <v>0</v>
      </c>
      <c r="AS23" s="22">
        <v>2000000</v>
      </c>
      <c r="AT23" s="62" t="s">
        <v>83</v>
      </c>
    </row>
    <row r="24" spans="1:46" s="4" customFormat="1" ht="27">
      <c r="A24" s="20" t="s">
        <v>64</v>
      </c>
      <c r="B24" s="21" t="s">
        <v>84</v>
      </c>
      <c r="C24" s="22">
        <f t="shared" si="15"/>
        <v>2075775</v>
      </c>
      <c r="D24" s="22">
        <f t="shared" si="16"/>
        <v>966583</v>
      </c>
      <c r="E24" s="22">
        <v>367764</v>
      </c>
      <c r="F24" s="22">
        <v>0</v>
      </c>
      <c r="G24" s="22">
        <v>0</v>
      </c>
      <c r="H24" s="22">
        <v>14112</v>
      </c>
      <c r="I24" s="22">
        <v>2640</v>
      </c>
      <c r="J24" s="22">
        <v>263520</v>
      </c>
      <c r="K24" s="22">
        <v>0</v>
      </c>
      <c r="L24" s="22">
        <v>0</v>
      </c>
      <c r="M24" s="22">
        <v>137740</v>
      </c>
      <c r="N24" s="22">
        <v>112560</v>
      </c>
      <c r="O24" s="22">
        <v>37600</v>
      </c>
      <c r="P24" s="22">
        <v>30647</v>
      </c>
      <c r="Q24" s="35">
        <v>0</v>
      </c>
      <c r="R24" s="36">
        <v>0</v>
      </c>
      <c r="S24" s="22">
        <v>0</v>
      </c>
      <c r="T24" s="22">
        <f t="shared" si="17"/>
        <v>138192</v>
      </c>
      <c r="U24" s="22">
        <v>0</v>
      </c>
      <c r="V24" s="22">
        <v>0</v>
      </c>
      <c r="W24" s="22">
        <v>85668</v>
      </c>
      <c r="X24" s="22">
        <v>0</v>
      </c>
      <c r="Y24" s="22">
        <v>0</v>
      </c>
      <c r="Z24" s="22">
        <v>0</v>
      </c>
      <c r="AA24" s="22">
        <v>52104</v>
      </c>
      <c r="AB24" s="22">
        <v>420</v>
      </c>
      <c r="AC24" s="22">
        <v>0</v>
      </c>
      <c r="AD24" s="22">
        <v>0</v>
      </c>
      <c r="AE24" s="22">
        <v>0</v>
      </c>
      <c r="AF24" s="35">
        <f t="shared" si="18"/>
        <v>471000</v>
      </c>
      <c r="AG24" s="36">
        <v>18000</v>
      </c>
      <c r="AH24" s="22">
        <v>20000</v>
      </c>
      <c r="AI24" s="22">
        <v>50000</v>
      </c>
      <c r="AJ24" s="22">
        <v>70000</v>
      </c>
      <c r="AK24" s="47"/>
      <c r="AL24" s="48"/>
      <c r="AM24" s="51">
        <v>0</v>
      </c>
      <c r="AN24" s="22">
        <v>110000</v>
      </c>
      <c r="AO24" s="22">
        <v>203000</v>
      </c>
      <c r="AP24" s="22">
        <f t="shared" si="19"/>
        <v>500000</v>
      </c>
      <c r="AQ24" s="22"/>
      <c r="AR24" s="22">
        <v>0</v>
      </c>
      <c r="AS24" s="22">
        <v>500000</v>
      </c>
      <c r="AT24" s="62" t="s">
        <v>85</v>
      </c>
    </row>
    <row r="25" spans="1:46" s="4" customFormat="1" ht="27">
      <c r="A25" s="20" t="s">
        <v>64</v>
      </c>
      <c r="B25" s="21" t="s">
        <v>86</v>
      </c>
      <c r="C25" s="22">
        <f t="shared" si="15"/>
        <v>2502427</v>
      </c>
      <c r="D25" s="22">
        <f t="shared" si="16"/>
        <v>1450057</v>
      </c>
      <c r="E25" s="22">
        <v>576408</v>
      </c>
      <c r="F25" s="22">
        <v>0</v>
      </c>
      <c r="G25" s="22">
        <v>0</v>
      </c>
      <c r="H25" s="22">
        <v>2640</v>
      </c>
      <c r="I25" s="22">
        <v>21168</v>
      </c>
      <c r="J25" s="22">
        <v>398400</v>
      </c>
      <c r="K25" s="22">
        <v>0</v>
      </c>
      <c r="L25" s="22">
        <v>0</v>
      </c>
      <c r="M25" s="22">
        <v>185090</v>
      </c>
      <c r="N25" s="22">
        <v>159117</v>
      </c>
      <c r="O25" s="22">
        <v>59200</v>
      </c>
      <c r="P25" s="22">
        <v>48034</v>
      </c>
      <c r="Q25" s="35">
        <v>0</v>
      </c>
      <c r="R25" s="36">
        <v>0</v>
      </c>
      <c r="S25" s="22">
        <v>0</v>
      </c>
      <c r="T25" s="22">
        <f t="shared" si="17"/>
        <v>271370</v>
      </c>
      <c r="U25" s="22">
        <v>0</v>
      </c>
      <c r="V25" s="22">
        <v>0</v>
      </c>
      <c r="W25" s="22">
        <v>82548</v>
      </c>
      <c r="X25" s="22">
        <v>93758</v>
      </c>
      <c r="Y25" s="22">
        <v>0</v>
      </c>
      <c r="Z25" s="22">
        <v>0</v>
      </c>
      <c r="AA25" s="22">
        <v>80196</v>
      </c>
      <c r="AB25" s="22">
        <v>660</v>
      </c>
      <c r="AC25" s="22">
        <v>14208</v>
      </c>
      <c r="AD25" s="22">
        <v>0</v>
      </c>
      <c r="AE25" s="22">
        <v>0</v>
      </c>
      <c r="AF25" s="35">
        <f t="shared" si="18"/>
        <v>481000</v>
      </c>
      <c r="AG25" s="36">
        <v>27000</v>
      </c>
      <c r="AH25" s="22">
        <v>20000</v>
      </c>
      <c r="AI25" s="22">
        <v>50000</v>
      </c>
      <c r="AJ25" s="22">
        <v>70000</v>
      </c>
      <c r="AK25" s="47"/>
      <c r="AL25" s="48"/>
      <c r="AM25" s="51">
        <v>0</v>
      </c>
      <c r="AN25" s="22">
        <v>110000</v>
      </c>
      <c r="AO25" s="22">
        <v>204000</v>
      </c>
      <c r="AP25" s="22">
        <f t="shared" si="19"/>
        <v>300000</v>
      </c>
      <c r="AQ25" s="22"/>
      <c r="AR25" s="22">
        <v>0</v>
      </c>
      <c r="AS25" s="22">
        <v>300000</v>
      </c>
      <c r="AT25" s="62" t="s">
        <v>87</v>
      </c>
    </row>
    <row r="26" spans="1:46" s="6" customFormat="1" ht="27">
      <c r="A26" s="23" t="s">
        <v>88</v>
      </c>
      <c r="B26" s="24" t="s">
        <v>89</v>
      </c>
      <c r="C26" s="25">
        <f t="shared" si="15"/>
        <v>13435827</v>
      </c>
      <c r="D26" s="25">
        <f t="shared" si="16"/>
        <v>2063441</v>
      </c>
      <c r="E26" s="25">
        <v>882048</v>
      </c>
      <c r="F26" s="25">
        <v>0</v>
      </c>
      <c r="G26" s="25">
        <v>0</v>
      </c>
      <c r="H26" s="25">
        <v>0</v>
      </c>
      <c r="I26" s="25">
        <v>29400</v>
      </c>
      <c r="J26" s="25">
        <v>524400</v>
      </c>
      <c r="K26" s="25">
        <v>25596</v>
      </c>
      <c r="L26" s="25">
        <v>14904</v>
      </c>
      <c r="M26" s="25">
        <v>148500</v>
      </c>
      <c r="N26" s="25">
        <v>155400</v>
      </c>
      <c r="O26" s="25">
        <v>68400</v>
      </c>
      <c r="P26" s="25">
        <v>73504</v>
      </c>
      <c r="Q26" s="37">
        <v>141289</v>
      </c>
      <c r="R26" s="38">
        <v>0</v>
      </c>
      <c r="S26" s="25">
        <v>0</v>
      </c>
      <c r="T26" s="25">
        <f t="shared" si="17"/>
        <v>1584886</v>
      </c>
      <c r="U26" s="25">
        <v>0</v>
      </c>
      <c r="V26" s="25">
        <v>94400</v>
      </c>
      <c r="W26" s="25">
        <v>1103160</v>
      </c>
      <c r="X26" s="25">
        <v>0</v>
      </c>
      <c r="Y26" s="25">
        <v>0</v>
      </c>
      <c r="Z26" s="25">
        <v>154296</v>
      </c>
      <c r="AA26" s="25">
        <v>120192</v>
      </c>
      <c r="AB26" s="25">
        <v>1530</v>
      </c>
      <c r="AC26" s="25">
        <v>108316</v>
      </c>
      <c r="AD26" s="25">
        <v>0</v>
      </c>
      <c r="AE26" s="25">
        <v>2992</v>
      </c>
      <c r="AF26" s="37">
        <f t="shared" si="18"/>
        <v>5537500</v>
      </c>
      <c r="AG26" s="38">
        <v>387500</v>
      </c>
      <c r="AH26" s="25">
        <v>560000</v>
      </c>
      <c r="AI26" s="25">
        <v>800000</v>
      </c>
      <c r="AJ26" s="25">
        <v>1800000</v>
      </c>
      <c r="AK26" s="47"/>
      <c r="AL26" s="48"/>
      <c r="AM26" s="52">
        <v>0</v>
      </c>
      <c r="AN26" s="25">
        <v>20000</v>
      </c>
      <c r="AO26" s="25">
        <v>1970000</v>
      </c>
      <c r="AP26" s="25">
        <f t="shared" si="19"/>
        <v>4250000</v>
      </c>
      <c r="AQ26" s="25"/>
      <c r="AR26" s="25">
        <v>0</v>
      </c>
      <c r="AS26" s="25">
        <v>4250000</v>
      </c>
      <c r="AT26" s="62" t="s">
        <v>90</v>
      </c>
    </row>
    <row r="27" spans="1:46" s="4" customFormat="1" ht="27">
      <c r="A27" s="20" t="s">
        <v>91</v>
      </c>
      <c r="B27" s="21" t="s">
        <v>92</v>
      </c>
      <c r="C27" s="22">
        <f t="shared" si="15"/>
        <v>935495</v>
      </c>
      <c r="D27" s="22">
        <f t="shared" si="16"/>
        <v>541773</v>
      </c>
      <c r="E27" s="22">
        <v>243684</v>
      </c>
      <c r="F27" s="22">
        <v>0</v>
      </c>
      <c r="G27" s="22">
        <v>0</v>
      </c>
      <c r="H27" s="22">
        <v>0</v>
      </c>
      <c r="I27" s="22">
        <v>8232</v>
      </c>
      <c r="J27" s="22">
        <v>155700</v>
      </c>
      <c r="K27" s="22">
        <v>0</v>
      </c>
      <c r="L27" s="22">
        <v>0</v>
      </c>
      <c r="M27" s="22">
        <v>45650</v>
      </c>
      <c r="N27" s="22">
        <v>49800</v>
      </c>
      <c r="O27" s="22">
        <v>18400</v>
      </c>
      <c r="P27" s="22">
        <v>20307</v>
      </c>
      <c r="Q27" s="35">
        <v>0</v>
      </c>
      <c r="R27" s="36">
        <v>0</v>
      </c>
      <c r="S27" s="22">
        <v>0</v>
      </c>
      <c r="T27" s="22">
        <f t="shared" si="17"/>
        <v>33222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33012</v>
      </c>
      <c r="AB27" s="22">
        <v>210</v>
      </c>
      <c r="AC27" s="22">
        <v>0</v>
      </c>
      <c r="AD27" s="22">
        <v>0</v>
      </c>
      <c r="AE27" s="22">
        <v>0</v>
      </c>
      <c r="AF27" s="35">
        <f t="shared" si="18"/>
        <v>360500</v>
      </c>
      <c r="AG27" s="36">
        <v>10500</v>
      </c>
      <c r="AH27" s="22">
        <v>120000</v>
      </c>
      <c r="AI27" s="22">
        <v>70000</v>
      </c>
      <c r="AJ27" s="22">
        <v>10000</v>
      </c>
      <c r="AK27" s="47"/>
      <c r="AL27" s="48"/>
      <c r="AM27" s="51">
        <v>0</v>
      </c>
      <c r="AN27" s="22">
        <v>20000</v>
      </c>
      <c r="AO27" s="22">
        <v>130000</v>
      </c>
      <c r="AP27" s="22">
        <f t="shared" si="19"/>
        <v>0</v>
      </c>
      <c r="AQ27" s="22"/>
      <c r="AR27" s="22">
        <v>0</v>
      </c>
      <c r="AS27" s="22">
        <v>0</v>
      </c>
      <c r="AT27" s="62" t="s">
        <v>93</v>
      </c>
    </row>
    <row r="28" spans="1:46" s="4" customFormat="1" ht="27">
      <c r="A28" s="20" t="s">
        <v>94</v>
      </c>
      <c r="B28" s="21" t="s">
        <v>95</v>
      </c>
      <c r="C28" s="22">
        <f t="shared" si="15"/>
        <v>1896813</v>
      </c>
      <c r="D28" s="22">
        <f t="shared" si="16"/>
        <v>546030</v>
      </c>
      <c r="E28" s="22">
        <v>231156</v>
      </c>
      <c r="F28" s="22">
        <v>0</v>
      </c>
      <c r="G28" s="22">
        <v>0</v>
      </c>
      <c r="H28" s="22">
        <v>0</v>
      </c>
      <c r="I28" s="22">
        <v>141960</v>
      </c>
      <c r="J28" s="22">
        <v>7056</v>
      </c>
      <c r="K28" s="22">
        <v>0</v>
      </c>
      <c r="L28" s="22">
        <v>0</v>
      </c>
      <c r="M28" s="22">
        <v>45375</v>
      </c>
      <c r="N28" s="22">
        <v>66420</v>
      </c>
      <c r="O28" s="22">
        <v>34800</v>
      </c>
      <c r="P28" s="22">
        <v>19263</v>
      </c>
      <c r="Q28" s="35">
        <v>0</v>
      </c>
      <c r="R28" s="36">
        <v>0</v>
      </c>
      <c r="S28" s="22">
        <v>0</v>
      </c>
      <c r="T28" s="22">
        <f t="shared" si="17"/>
        <v>311783</v>
      </c>
      <c r="U28" s="22">
        <v>0</v>
      </c>
      <c r="V28" s="22">
        <v>0</v>
      </c>
      <c r="W28" s="22">
        <v>280536</v>
      </c>
      <c r="X28" s="22">
        <v>0</v>
      </c>
      <c r="Y28" s="22">
        <v>0</v>
      </c>
      <c r="Z28" s="22">
        <v>0</v>
      </c>
      <c r="AA28" s="22">
        <v>30887</v>
      </c>
      <c r="AB28" s="22">
        <v>360</v>
      </c>
      <c r="AC28" s="22">
        <v>0</v>
      </c>
      <c r="AD28" s="22">
        <v>0</v>
      </c>
      <c r="AE28" s="22">
        <v>0</v>
      </c>
      <c r="AF28" s="35">
        <f t="shared" si="18"/>
        <v>1039000</v>
      </c>
      <c r="AG28" s="36">
        <v>9000</v>
      </c>
      <c r="AH28" s="22">
        <v>0</v>
      </c>
      <c r="AI28" s="22">
        <v>0</v>
      </c>
      <c r="AJ28" s="22">
        <v>10000</v>
      </c>
      <c r="AK28" s="47"/>
      <c r="AL28" s="48"/>
      <c r="AM28" s="51"/>
      <c r="AN28" s="22">
        <v>20000</v>
      </c>
      <c r="AO28" s="22">
        <v>1000000</v>
      </c>
      <c r="AP28" s="22">
        <f t="shared" si="19"/>
        <v>0</v>
      </c>
      <c r="AQ28" s="22"/>
      <c r="AR28" s="22">
        <v>0</v>
      </c>
      <c r="AS28" s="22">
        <v>0</v>
      </c>
      <c r="AT28" s="62" t="s">
        <v>96</v>
      </c>
    </row>
    <row r="29" spans="1:46" s="4" customFormat="1" ht="27">
      <c r="A29" s="20" t="s">
        <v>97</v>
      </c>
      <c r="B29" s="21" t="s">
        <v>98</v>
      </c>
      <c r="C29" s="22">
        <f t="shared" si="15"/>
        <v>626226</v>
      </c>
      <c r="D29" s="22">
        <f t="shared" si="16"/>
        <v>329622</v>
      </c>
      <c r="E29" s="22">
        <v>126108</v>
      </c>
      <c r="F29" s="22">
        <v>0</v>
      </c>
      <c r="G29" s="22">
        <v>0</v>
      </c>
      <c r="H29" s="22">
        <v>0</v>
      </c>
      <c r="I29" s="22">
        <v>5880</v>
      </c>
      <c r="J29" s="22">
        <v>106740</v>
      </c>
      <c r="K29" s="22">
        <v>0</v>
      </c>
      <c r="L29" s="22">
        <v>0</v>
      </c>
      <c r="M29" s="22">
        <v>32785</v>
      </c>
      <c r="N29" s="22">
        <v>34800</v>
      </c>
      <c r="O29" s="22">
        <v>12800</v>
      </c>
      <c r="P29" s="22">
        <v>10509</v>
      </c>
      <c r="Q29" s="35">
        <v>0</v>
      </c>
      <c r="R29" s="36">
        <v>0</v>
      </c>
      <c r="S29" s="22">
        <v>0</v>
      </c>
      <c r="T29" s="22">
        <f t="shared" si="17"/>
        <v>159104</v>
      </c>
      <c r="U29" s="22">
        <v>0</v>
      </c>
      <c r="V29" s="22">
        <v>0</v>
      </c>
      <c r="W29" s="22">
        <v>68808</v>
      </c>
      <c r="X29" s="22">
        <v>70592</v>
      </c>
      <c r="Y29" s="22">
        <v>0</v>
      </c>
      <c r="Z29" s="22">
        <v>0</v>
      </c>
      <c r="AA29" s="22">
        <v>19464</v>
      </c>
      <c r="AB29" s="22">
        <v>240</v>
      </c>
      <c r="AC29" s="22">
        <v>0</v>
      </c>
      <c r="AD29" s="22">
        <v>0</v>
      </c>
      <c r="AE29" s="22">
        <v>0</v>
      </c>
      <c r="AF29" s="35">
        <f t="shared" si="18"/>
        <v>137500</v>
      </c>
      <c r="AG29" s="36">
        <v>7500</v>
      </c>
      <c r="AH29" s="22">
        <v>0</v>
      </c>
      <c r="AI29" s="22">
        <v>0</v>
      </c>
      <c r="AJ29" s="22">
        <v>30000</v>
      </c>
      <c r="AK29" s="47"/>
      <c r="AL29" s="48"/>
      <c r="AM29" s="51">
        <v>0</v>
      </c>
      <c r="AN29" s="22">
        <v>20000</v>
      </c>
      <c r="AO29" s="22">
        <v>80000</v>
      </c>
      <c r="AP29" s="22">
        <f t="shared" si="19"/>
        <v>0</v>
      </c>
      <c r="AQ29" s="22"/>
      <c r="AR29" s="22">
        <v>0</v>
      </c>
      <c r="AS29" s="22">
        <v>0</v>
      </c>
      <c r="AT29" s="62" t="s">
        <v>99</v>
      </c>
    </row>
    <row r="30" spans="1:46" s="4" customFormat="1" ht="27">
      <c r="A30" s="20" t="s">
        <v>97</v>
      </c>
      <c r="B30" s="21" t="s">
        <v>100</v>
      </c>
      <c r="C30" s="22">
        <f t="shared" si="15"/>
        <v>1206426</v>
      </c>
      <c r="D30" s="22">
        <f t="shared" si="16"/>
        <v>748672</v>
      </c>
      <c r="E30" s="22">
        <v>332556</v>
      </c>
      <c r="F30" s="22">
        <v>0</v>
      </c>
      <c r="G30" s="22">
        <v>0</v>
      </c>
      <c r="H30" s="22">
        <v>0</v>
      </c>
      <c r="I30" s="22">
        <v>11760</v>
      </c>
      <c r="J30" s="22">
        <v>229980</v>
      </c>
      <c r="K30" s="22">
        <v>0</v>
      </c>
      <c r="L30" s="22">
        <v>0</v>
      </c>
      <c r="M30" s="22">
        <v>62150</v>
      </c>
      <c r="N30" s="22">
        <v>61200</v>
      </c>
      <c r="O30" s="22">
        <v>26800</v>
      </c>
      <c r="P30" s="22">
        <v>24226</v>
      </c>
      <c r="Q30" s="35">
        <v>0</v>
      </c>
      <c r="R30" s="36">
        <v>0</v>
      </c>
      <c r="S30" s="22">
        <v>0</v>
      </c>
      <c r="T30" s="22">
        <f t="shared" si="17"/>
        <v>362754</v>
      </c>
      <c r="U30" s="22">
        <v>0</v>
      </c>
      <c r="V30" s="22">
        <v>0</v>
      </c>
      <c r="W30" s="22">
        <v>321312</v>
      </c>
      <c r="X30" s="22">
        <v>0</v>
      </c>
      <c r="Y30" s="22">
        <v>0</v>
      </c>
      <c r="Z30" s="22">
        <v>0</v>
      </c>
      <c r="AA30" s="22">
        <v>40932</v>
      </c>
      <c r="AB30" s="22">
        <v>510</v>
      </c>
      <c r="AC30" s="22">
        <v>0</v>
      </c>
      <c r="AD30" s="22">
        <v>0</v>
      </c>
      <c r="AE30" s="22">
        <v>0</v>
      </c>
      <c r="AF30" s="35">
        <f t="shared" si="18"/>
        <v>95000</v>
      </c>
      <c r="AG30" s="36">
        <v>15000</v>
      </c>
      <c r="AH30" s="22">
        <v>0</v>
      </c>
      <c r="AI30" s="22">
        <v>0</v>
      </c>
      <c r="AJ30" s="22">
        <v>0</v>
      </c>
      <c r="AK30" s="47"/>
      <c r="AL30" s="48"/>
      <c r="AM30" s="51">
        <v>0</v>
      </c>
      <c r="AN30" s="22">
        <v>20000</v>
      </c>
      <c r="AO30" s="22">
        <v>60000</v>
      </c>
      <c r="AP30" s="22">
        <f t="shared" si="19"/>
        <v>0</v>
      </c>
      <c r="AQ30" s="22"/>
      <c r="AR30" s="22">
        <v>0</v>
      </c>
      <c r="AS30" s="22">
        <v>0</v>
      </c>
      <c r="AT30" s="62" t="s">
        <v>101</v>
      </c>
    </row>
    <row r="31" spans="1:46" s="4" customFormat="1" ht="27">
      <c r="A31" s="20" t="s">
        <v>97</v>
      </c>
      <c r="B31" s="21" t="s">
        <v>102</v>
      </c>
      <c r="C31" s="22">
        <f t="shared" si="15"/>
        <v>50000</v>
      </c>
      <c r="D31" s="22">
        <f t="shared" si="16"/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35">
        <v>0</v>
      </c>
      <c r="R31" s="36">
        <v>0</v>
      </c>
      <c r="S31" s="22">
        <v>0</v>
      </c>
      <c r="T31" s="22">
        <f t="shared" si="17"/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35">
        <f t="shared" si="18"/>
        <v>50000</v>
      </c>
      <c r="AG31" s="36">
        <v>0</v>
      </c>
      <c r="AH31" s="22">
        <v>0</v>
      </c>
      <c r="AI31" s="22">
        <v>0</v>
      </c>
      <c r="AJ31" s="22"/>
      <c r="AK31" s="47"/>
      <c r="AL31" s="48"/>
      <c r="AM31" s="51">
        <v>0</v>
      </c>
      <c r="AN31" s="22">
        <v>20000</v>
      </c>
      <c r="AO31" s="22">
        <v>30000</v>
      </c>
      <c r="AP31" s="22">
        <f t="shared" si="19"/>
        <v>0</v>
      </c>
      <c r="AQ31" s="22"/>
      <c r="AR31" s="22">
        <v>0</v>
      </c>
      <c r="AS31" s="22">
        <v>0</v>
      </c>
      <c r="AT31" s="62" t="s">
        <v>103</v>
      </c>
    </row>
    <row r="32" spans="1:46" s="6" customFormat="1" ht="27">
      <c r="A32" s="20" t="s">
        <v>97</v>
      </c>
      <c r="B32" s="21" t="s">
        <v>104</v>
      </c>
      <c r="C32" s="22">
        <f t="shared" si="15"/>
        <v>119066</v>
      </c>
      <c r="D32" s="22">
        <f t="shared" si="16"/>
        <v>62919</v>
      </c>
      <c r="E32" s="22">
        <v>33972</v>
      </c>
      <c r="F32" s="22"/>
      <c r="G32" s="22"/>
      <c r="H32" s="22">
        <v>22140</v>
      </c>
      <c r="I32" s="22">
        <v>1176</v>
      </c>
      <c r="J32" s="22"/>
      <c r="K32" s="22"/>
      <c r="L32" s="22"/>
      <c r="M32" s="22"/>
      <c r="N32" s="22"/>
      <c r="O32" s="22">
        <v>2800</v>
      </c>
      <c r="P32" s="22">
        <v>2831</v>
      </c>
      <c r="Q32" s="35"/>
      <c r="R32" s="36"/>
      <c r="S32" s="22"/>
      <c r="T32" s="22">
        <f t="shared" si="17"/>
        <v>4647</v>
      </c>
      <c r="U32" s="22"/>
      <c r="V32" s="22"/>
      <c r="W32" s="22"/>
      <c r="X32" s="22"/>
      <c r="Y32" s="22"/>
      <c r="Z32" s="22"/>
      <c r="AA32" s="22">
        <v>4617</v>
      </c>
      <c r="AB32" s="22">
        <v>30</v>
      </c>
      <c r="AC32" s="22"/>
      <c r="AD32" s="22"/>
      <c r="AE32" s="22"/>
      <c r="AF32" s="35">
        <f t="shared" si="18"/>
        <v>51500</v>
      </c>
      <c r="AG32" s="36">
        <v>1500</v>
      </c>
      <c r="AH32" s="22"/>
      <c r="AI32" s="22"/>
      <c r="AJ32" s="22"/>
      <c r="AK32" s="47"/>
      <c r="AL32" s="48"/>
      <c r="AM32" s="51"/>
      <c r="AN32" s="22">
        <v>20000</v>
      </c>
      <c r="AO32" s="22">
        <v>30000</v>
      </c>
      <c r="AP32" s="22">
        <f t="shared" si="19"/>
        <v>0</v>
      </c>
      <c r="AQ32" s="22"/>
      <c r="AR32" s="22"/>
      <c r="AS32" s="22"/>
      <c r="AT32" s="62" t="s">
        <v>105</v>
      </c>
    </row>
    <row r="33" spans="1:46" s="4" customFormat="1" ht="27">
      <c r="A33" s="20" t="s">
        <v>97</v>
      </c>
      <c r="B33" s="21" t="s">
        <v>106</v>
      </c>
      <c r="C33" s="22">
        <f t="shared" si="15"/>
        <v>470664</v>
      </c>
      <c r="D33" s="22">
        <f t="shared" si="16"/>
        <v>106071</v>
      </c>
      <c r="E33" s="22">
        <v>52836</v>
      </c>
      <c r="F33" s="22">
        <v>0</v>
      </c>
      <c r="G33" s="22">
        <v>0</v>
      </c>
      <c r="H33" s="22">
        <v>0</v>
      </c>
      <c r="I33" s="22">
        <v>2352</v>
      </c>
      <c r="J33" s="22">
        <v>0</v>
      </c>
      <c r="K33" s="22">
        <v>25728</v>
      </c>
      <c r="L33" s="22">
        <v>15552</v>
      </c>
      <c r="M33" s="22">
        <v>0</v>
      </c>
      <c r="N33" s="22">
        <v>0</v>
      </c>
      <c r="O33" s="22">
        <v>5200</v>
      </c>
      <c r="P33" s="22">
        <v>4403</v>
      </c>
      <c r="Q33" s="35">
        <v>0</v>
      </c>
      <c r="R33" s="36">
        <v>0</v>
      </c>
      <c r="S33" s="22">
        <v>0</v>
      </c>
      <c r="T33" s="22">
        <f t="shared" si="17"/>
        <v>7848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7788</v>
      </c>
      <c r="AB33" s="22">
        <v>60</v>
      </c>
      <c r="AC33" s="22">
        <v>0</v>
      </c>
      <c r="AD33" s="22">
        <v>0</v>
      </c>
      <c r="AE33" s="22">
        <v>0</v>
      </c>
      <c r="AF33" s="35">
        <f t="shared" si="18"/>
        <v>356745</v>
      </c>
      <c r="AG33" s="36">
        <v>3000</v>
      </c>
      <c r="AH33" s="22">
        <v>17000</v>
      </c>
      <c r="AI33" s="22">
        <v>6745</v>
      </c>
      <c r="AJ33" s="22">
        <v>0</v>
      </c>
      <c r="AK33" s="47"/>
      <c r="AL33" s="48"/>
      <c r="AM33" s="51">
        <v>110000</v>
      </c>
      <c r="AN33" s="22">
        <v>20000</v>
      </c>
      <c r="AO33" s="22">
        <v>200000</v>
      </c>
      <c r="AP33" s="22">
        <f t="shared" si="19"/>
        <v>0</v>
      </c>
      <c r="AQ33" s="22"/>
      <c r="AR33" s="22">
        <v>0</v>
      </c>
      <c r="AS33" s="22">
        <v>0</v>
      </c>
      <c r="AT33" s="62" t="s">
        <v>107</v>
      </c>
    </row>
    <row r="34" spans="1:46" s="5" customFormat="1" ht="13.5">
      <c r="A34" s="14" t="s">
        <v>108</v>
      </c>
      <c r="B34" s="18" t="s">
        <v>109</v>
      </c>
      <c r="C34" s="19">
        <f aca="true" t="shared" si="20" ref="C34:AJ34">SUM(C35:C37)</f>
        <v>3699969</v>
      </c>
      <c r="D34" s="19">
        <f t="shared" si="20"/>
        <v>2693708</v>
      </c>
      <c r="E34" s="19">
        <f t="shared" si="20"/>
        <v>1224408</v>
      </c>
      <c r="F34" s="19">
        <f t="shared" si="20"/>
        <v>0</v>
      </c>
      <c r="G34" s="19">
        <f t="shared" si="20"/>
        <v>0</v>
      </c>
      <c r="H34" s="19">
        <f t="shared" si="20"/>
        <v>2640</v>
      </c>
      <c r="I34" s="19">
        <f t="shared" si="20"/>
        <v>4704</v>
      </c>
      <c r="J34" s="19">
        <f t="shared" si="20"/>
        <v>619140</v>
      </c>
      <c r="K34" s="19">
        <f t="shared" si="20"/>
        <v>79152</v>
      </c>
      <c r="L34" s="19">
        <f t="shared" si="20"/>
        <v>46548</v>
      </c>
      <c r="M34" s="19">
        <f t="shared" si="20"/>
        <v>191650</v>
      </c>
      <c r="N34" s="19">
        <f t="shared" si="20"/>
        <v>326232</v>
      </c>
      <c r="O34" s="19">
        <f t="shared" si="20"/>
        <v>97200</v>
      </c>
      <c r="P34" s="19">
        <f t="shared" si="20"/>
        <v>102034</v>
      </c>
      <c r="Q34" s="33">
        <f t="shared" si="20"/>
        <v>0</v>
      </c>
      <c r="R34" s="34">
        <f t="shared" si="20"/>
        <v>0</v>
      </c>
      <c r="S34" s="19">
        <f t="shared" si="20"/>
        <v>0</v>
      </c>
      <c r="T34" s="19">
        <f t="shared" si="20"/>
        <v>772261</v>
      </c>
      <c r="U34" s="19">
        <f t="shared" si="20"/>
        <v>0</v>
      </c>
      <c r="V34" s="19">
        <f t="shared" si="20"/>
        <v>0</v>
      </c>
      <c r="W34" s="19">
        <f t="shared" si="20"/>
        <v>549472</v>
      </c>
      <c r="X34" s="19">
        <f t="shared" si="20"/>
        <v>25200</v>
      </c>
      <c r="Y34" s="19">
        <f t="shared" si="20"/>
        <v>2328</v>
      </c>
      <c r="Z34" s="19">
        <f t="shared" si="20"/>
        <v>0</v>
      </c>
      <c r="AA34" s="19">
        <f t="shared" si="20"/>
        <v>176061</v>
      </c>
      <c r="AB34" s="19">
        <f t="shared" si="20"/>
        <v>1440</v>
      </c>
      <c r="AC34" s="19">
        <f t="shared" si="20"/>
        <v>17760</v>
      </c>
      <c r="AD34" s="19">
        <f t="shared" si="20"/>
        <v>0</v>
      </c>
      <c r="AE34" s="19">
        <f t="shared" si="20"/>
        <v>0</v>
      </c>
      <c r="AF34" s="33">
        <f t="shared" si="20"/>
        <v>234000</v>
      </c>
      <c r="AG34" s="34">
        <f t="shared" si="20"/>
        <v>54000</v>
      </c>
      <c r="AH34" s="19">
        <f t="shared" si="20"/>
        <v>0</v>
      </c>
      <c r="AI34" s="19">
        <f t="shared" si="20"/>
        <v>0</v>
      </c>
      <c r="AJ34" s="19">
        <f t="shared" si="20"/>
        <v>60000</v>
      </c>
      <c r="AK34" s="47"/>
      <c r="AL34" s="48"/>
      <c r="AM34" s="50">
        <f aca="true" t="shared" si="21" ref="AM34:AS34">SUM(AM35:AM37)</f>
        <v>0</v>
      </c>
      <c r="AN34" s="19">
        <f t="shared" si="21"/>
        <v>40000</v>
      </c>
      <c r="AO34" s="19">
        <f t="shared" si="21"/>
        <v>80000</v>
      </c>
      <c r="AP34" s="19">
        <f t="shared" si="21"/>
        <v>0</v>
      </c>
      <c r="AQ34" s="19">
        <f t="shared" si="21"/>
        <v>0</v>
      </c>
      <c r="AR34" s="19">
        <f t="shared" si="21"/>
        <v>0</v>
      </c>
      <c r="AS34" s="19">
        <f t="shared" si="21"/>
        <v>0</v>
      </c>
      <c r="AT34" s="61"/>
    </row>
    <row r="35" spans="1:46" s="4" customFormat="1" ht="27">
      <c r="A35" s="20" t="s">
        <v>110</v>
      </c>
      <c r="B35" s="21" t="s">
        <v>111</v>
      </c>
      <c r="C35" s="22">
        <f aca="true" t="shared" si="22" ref="C35:C37">D35+T35+AF35+AP35</f>
        <v>2867146</v>
      </c>
      <c r="D35" s="22">
        <f aca="true" t="shared" si="23" ref="D35:D37">SUM(E35:S35)</f>
        <v>2092299</v>
      </c>
      <c r="E35" s="22">
        <v>945432</v>
      </c>
      <c r="F35" s="22">
        <v>0</v>
      </c>
      <c r="G35" s="22">
        <v>0</v>
      </c>
      <c r="H35" s="22">
        <v>2640</v>
      </c>
      <c r="I35" s="22">
        <v>0</v>
      </c>
      <c r="J35" s="22">
        <v>619140</v>
      </c>
      <c r="K35" s="22">
        <v>0</v>
      </c>
      <c r="L35" s="22">
        <v>0</v>
      </c>
      <c r="M35" s="22">
        <v>166625</v>
      </c>
      <c r="N35" s="22">
        <v>207276</v>
      </c>
      <c r="O35" s="22">
        <v>72400</v>
      </c>
      <c r="P35" s="22">
        <v>78786</v>
      </c>
      <c r="Q35" s="35">
        <v>0</v>
      </c>
      <c r="R35" s="36">
        <v>0</v>
      </c>
      <c r="S35" s="22">
        <v>0</v>
      </c>
      <c r="T35" s="22">
        <f aca="true" t="shared" si="24" ref="T35:T37">SUM(U35:AE35)</f>
        <v>575847</v>
      </c>
      <c r="U35" s="22">
        <v>0</v>
      </c>
      <c r="V35" s="22">
        <v>0</v>
      </c>
      <c r="W35" s="22">
        <v>395712</v>
      </c>
      <c r="X35" s="22">
        <v>25200</v>
      </c>
      <c r="Y35" s="22">
        <v>2328</v>
      </c>
      <c r="Z35" s="22">
        <v>0</v>
      </c>
      <c r="AA35" s="22">
        <v>133797</v>
      </c>
      <c r="AB35" s="22">
        <v>1050</v>
      </c>
      <c r="AC35" s="22">
        <v>17760</v>
      </c>
      <c r="AD35" s="22">
        <v>0</v>
      </c>
      <c r="AE35" s="22">
        <v>0</v>
      </c>
      <c r="AF35" s="35">
        <f aca="true" t="shared" si="25" ref="AF35:AF37">SUM(AG35:AO35)</f>
        <v>199000</v>
      </c>
      <c r="AG35" s="36">
        <v>39000</v>
      </c>
      <c r="AH35" s="22">
        <v>0</v>
      </c>
      <c r="AI35" s="22">
        <v>0</v>
      </c>
      <c r="AJ35" s="22">
        <v>60000</v>
      </c>
      <c r="AK35" s="47"/>
      <c r="AL35" s="48"/>
      <c r="AM35" s="51">
        <v>0</v>
      </c>
      <c r="AN35" s="22">
        <v>40000</v>
      </c>
      <c r="AO35" s="22">
        <v>60000</v>
      </c>
      <c r="AP35" s="22">
        <f aca="true" t="shared" si="26" ref="AP35:AP37">SUM(AQ35:AS35)</f>
        <v>0</v>
      </c>
      <c r="AQ35" s="22"/>
      <c r="AR35" s="22">
        <v>0</v>
      </c>
      <c r="AS35" s="22">
        <v>0</v>
      </c>
      <c r="AT35" s="59" t="s">
        <v>112</v>
      </c>
    </row>
    <row r="36" spans="1:46" s="4" customFormat="1" ht="27">
      <c r="A36" s="20" t="s">
        <v>113</v>
      </c>
      <c r="B36" s="21" t="s">
        <v>114</v>
      </c>
      <c r="C36" s="22">
        <f t="shared" si="22"/>
        <v>373866</v>
      </c>
      <c r="D36" s="22">
        <f t="shared" si="23"/>
        <v>337902</v>
      </c>
      <c r="E36" s="22">
        <v>175704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79152</v>
      </c>
      <c r="L36" s="22">
        <v>46548</v>
      </c>
      <c r="M36" s="22">
        <v>0</v>
      </c>
      <c r="N36" s="22">
        <v>7056</v>
      </c>
      <c r="O36" s="22">
        <v>14800</v>
      </c>
      <c r="P36" s="22">
        <v>14642</v>
      </c>
      <c r="Q36" s="35">
        <v>0</v>
      </c>
      <c r="R36" s="36">
        <v>0</v>
      </c>
      <c r="S36" s="22">
        <v>0</v>
      </c>
      <c r="T36" s="22">
        <f t="shared" si="24"/>
        <v>26964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26784</v>
      </c>
      <c r="AB36" s="22">
        <v>180</v>
      </c>
      <c r="AC36" s="22">
        <v>0</v>
      </c>
      <c r="AD36" s="22">
        <v>0</v>
      </c>
      <c r="AE36" s="22">
        <v>0</v>
      </c>
      <c r="AF36" s="35">
        <f t="shared" si="25"/>
        <v>9000</v>
      </c>
      <c r="AG36" s="36">
        <v>9000</v>
      </c>
      <c r="AH36" s="22">
        <v>0</v>
      </c>
      <c r="AI36" s="22">
        <v>0</v>
      </c>
      <c r="AJ36" s="22">
        <v>0</v>
      </c>
      <c r="AK36" s="47"/>
      <c r="AL36" s="48"/>
      <c r="AM36" s="51">
        <v>0</v>
      </c>
      <c r="AN36" s="22"/>
      <c r="AO36" s="22">
        <v>0</v>
      </c>
      <c r="AP36" s="22">
        <f t="shared" si="26"/>
        <v>0</v>
      </c>
      <c r="AQ36" s="22"/>
      <c r="AR36" s="22">
        <v>0</v>
      </c>
      <c r="AS36" s="22">
        <v>0</v>
      </c>
      <c r="AT36" s="60"/>
    </row>
    <row r="37" spans="1:46" s="4" customFormat="1" ht="27">
      <c r="A37" s="26" t="s">
        <v>115</v>
      </c>
      <c r="B37" s="27" t="s">
        <v>116</v>
      </c>
      <c r="C37" s="28">
        <f t="shared" si="22"/>
        <v>458957</v>
      </c>
      <c r="D37" s="28">
        <f t="shared" si="23"/>
        <v>263507</v>
      </c>
      <c r="E37" s="28">
        <v>103272</v>
      </c>
      <c r="F37" s="28"/>
      <c r="G37" s="28"/>
      <c r="H37" s="28"/>
      <c r="I37" s="28">
        <v>4704</v>
      </c>
      <c r="J37" s="28"/>
      <c r="K37" s="28"/>
      <c r="L37" s="28"/>
      <c r="M37" s="28">
        <v>25025</v>
      </c>
      <c r="N37" s="28">
        <v>111900</v>
      </c>
      <c r="O37" s="28">
        <v>10000</v>
      </c>
      <c r="P37" s="28">
        <v>8606</v>
      </c>
      <c r="Q37" s="39"/>
      <c r="R37" s="40"/>
      <c r="S37" s="28"/>
      <c r="T37" s="28">
        <f t="shared" si="24"/>
        <v>169450</v>
      </c>
      <c r="U37" s="28"/>
      <c r="V37" s="28"/>
      <c r="W37" s="28">
        <v>153760</v>
      </c>
      <c r="X37" s="28"/>
      <c r="Y37" s="28"/>
      <c r="Z37" s="28"/>
      <c r="AA37" s="28">
        <v>15480</v>
      </c>
      <c r="AB37" s="28">
        <v>210</v>
      </c>
      <c r="AC37" s="28"/>
      <c r="AD37" s="28"/>
      <c r="AE37" s="28"/>
      <c r="AF37" s="39">
        <f t="shared" si="25"/>
        <v>26000</v>
      </c>
      <c r="AG37" s="40">
        <v>6000</v>
      </c>
      <c r="AH37" s="28"/>
      <c r="AI37" s="28"/>
      <c r="AJ37" s="28"/>
      <c r="AK37" s="47"/>
      <c r="AL37" s="48"/>
      <c r="AM37" s="53"/>
      <c r="AN37" s="28"/>
      <c r="AO37" s="28">
        <v>20000</v>
      </c>
      <c r="AP37" s="28">
        <f t="shared" si="26"/>
        <v>0</v>
      </c>
      <c r="AQ37" s="28"/>
      <c r="AR37" s="28"/>
      <c r="AS37" s="28"/>
      <c r="AT37" s="62" t="s">
        <v>117</v>
      </c>
    </row>
    <row r="38" spans="1:46" s="5" customFormat="1" ht="13.5">
      <c r="A38" s="14" t="s">
        <v>118</v>
      </c>
      <c r="B38" s="18" t="s">
        <v>119</v>
      </c>
      <c r="C38" s="19">
        <f aca="true" t="shared" si="27" ref="C38:AJ38">SUM(C39:C40)</f>
        <v>2616677</v>
      </c>
      <c r="D38" s="19">
        <f t="shared" si="27"/>
        <v>1400237</v>
      </c>
      <c r="E38" s="19">
        <f t="shared" si="27"/>
        <v>309300</v>
      </c>
      <c r="F38" s="19">
        <f t="shared" si="27"/>
        <v>0</v>
      </c>
      <c r="G38" s="19">
        <f t="shared" si="27"/>
        <v>0</v>
      </c>
      <c r="H38" s="19">
        <f t="shared" si="27"/>
        <v>324168</v>
      </c>
      <c r="I38" s="19">
        <f t="shared" si="27"/>
        <v>23520</v>
      </c>
      <c r="J38" s="19">
        <f t="shared" si="27"/>
        <v>208080</v>
      </c>
      <c r="K38" s="19">
        <f t="shared" si="27"/>
        <v>148104</v>
      </c>
      <c r="L38" s="19">
        <f t="shared" si="27"/>
        <v>87876</v>
      </c>
      <c r="M38" s="19">
        <f t="shared" si="27"/>
        <v>91600</v>
      </c>
      <c r="N38" s="19">
        <f t="shared" si="27"/>
        <v>79200</v>
      </c>
      <c r="O38" s="19">
        <f t="shared" si="27"/>
        <v>75600</v>
      </c>
      <c r="P38" s="19">
        <f t="shared" si="27"/>
        <v>52789</v>
      </c>
      <c r="Q38" s="33">
        <f t="shared" si="27"/>
        <v>0</v>
      </c>
      <c r="R38" s="34">
        <f t="shared" si="27"/>
        <v>0</v>
      </c>
      <c r="S38" s="19">
        <f t="shared" si="27"/>
        <v>0</v>
      </c>
      <c r="T38" s="19">
        <f t="shared" si="27"/>
        <v>436440</v>
      </c>
      <c r="U38" s="19">
        <f t="shared" si="27"/>
        <v>0</v>
      </c>
      <c r="V38" s="19">
        <f t="shared" si="27"/>
        <v>0</v>
      </c>
      <c r="W38" s="19">
        <f t="shared" si="27"/>
        <v>174972</v>
      </c>
      <c r="X38" s="19">
        <f t="shared" si="27"/>
        <v>170892</v>
      </c>
      <c r="Y38" s="19">
        <f t="shared" si="27"/>
        <v>0</v>
      </c>
      <c r="Z38" s="19">
        <f t="shared" si="27"/>
        <v>0</v>
      </c>
      <c r="AA38" s="19">
        <f t="shared" si="27"/>
        <v>89706</v>
      </c>
      <c r="AB38" s="19">
        <f t="shared" si="27"/>
        <v>870</v>
      </c>
      <c r="AC38" s="19">
        <f t="shared" si="27"/>
        <v>0</v>
      </c>
      <c r="AD38" s="19">
        <f t="shared" si="27"/>
        <v>0</v>
      </c>
      <c r="AE38" s="19">
        <f t="shared" si="27"/>
        <v>0</v>
      </c>
      <c r="AF38" s="33">
        <f t="shared" si="27"/>
        <v>780000</v>
      </c>
      <c r="AG38" s="34">
        <f t="shared" si="27"/>
        <v>30000</v>
      </c>
      <c r="AH38" s="19">
        <f t="shared" si="27"/>
        <v>0</v>
      </c>
      <c r="AI38" s="19">
        <f t="shared" si="27"/>
        <v>0</v>
      </c>
      <c r="AJ38" s="19">
        <f t="shared" si="27"/>
        <v>30000</v>
      </c>
      <c r="AK38" s="47"/>
      <c r="AL38" s="48"/>
      <c r="AM38" s="50">
        <f aca="true" t="shared" si="28" ref="AM38:AS38">SUM(AM39:AM40)</f>
        <v>0</v>
      </c>
      <c r="AN38" s="19">
        <f t="shared" si="28"/>
        <v>20000</v>
      </c>
      <c r="AO38" s="19">
        <f t="shared" si="28"/>
        <v>700000</v>
      </c>
      <c r="AP38" s="19">
        <f t="shared" si="28"/>
        <v>0</v>
      </c>
      <c r="AQ38" s="19">
        <f t="shared" si="28"/>
        <v>0</v>
      </c>
      <c r="AR38" s="19">
        <f t="shared" si="28"/>
        <v>0</v>
      </c>
      <c r="AS38" s="19">
        <f t="shared" si="28"/>
        <v>0</v>
      </c>
      <c r="AT38" s="61"/>
    </row>
    <row r="39" spans="1:46" s="4" customFormat="1" ht="27">
      <c r="A39" s="20" t="s">
        <v>120</v>
      </c>
      <c r="B39" s="21" t="s">
        <v>121</v>
      </c>
      <c r="C39" s="22">
        <f>D39+T39+AF39+AP39</f>
        <v>1924142</v>
      </c>
      <c r="D39" s="22">
        <f>SUM(E39:S39)</f>
        <v>768134</v>
      </c>
      <c r="E39" s="22">
        <v>109980</v>
      </c>
      <c r="F39" s="22">
        <v>0</v>
      </c>
      <c r="G39" s="22">
        <v>0</v>
      </c>
      <c r="H39" s="22">
        <v>237900</v>
      </c>
      <c r="I39" s="22">
        <v>10584</v>
      </c>
      <c r="J39" s="22">
        <v>208080</v>
      </c>
      <c r="K39" s="22">
        <v>0</v>
      </c>
      <c r="L39" s="22">
        <v>0</v>
      </c>
      <c r="M39" s="22">
        <v>59400</v>
      </c>
      <c r="N39" s="22">
        <v>64800</v>
      </c>
      <c r="O39" s="22">
        <v>48400</v>
      </c>
      <c r="P39" s="22">
        <v>28990</v>
      </c>
      <c r="Q39" s="35">
        <v>0</v>
      </c>
      <c r="R39" s="36">
        <v>0</v>
      </c>
      <c r="S39" s="22">
        <v>0</v>
      </c>
      <c r="T39" s="22">
        <f>SUM(U39:AE39)</f>
        <v>392508</v>
      </c>
      <c r="U39" s="22">
        <v>0</v>
      </c>
      <c r="V39" s="22">
        <v>0</v>
      </c>
      <c r="W39" s="22">
        <v>174972</v>
      </c>
      <c r="X39" s="22">
        <v>170892</v>
      </c>
      <c r="Y39" s="22">
        <v>0</v>
      </c>
      <c r="Z39" s="22">
        <v>0</v>
      </c>
      <c r="AA39" s="22">
        <v>46134</v>
      </c>
      <c r="AB39" s="22">
        <v>510</v>
      </c>
      <c r="AC39" s="22">
        <v>0</v>
      </c>
      <c r="AD39" s="22">
        <v>0</v>
      </c>
      <c r="AE39" s="22">
        <v>0</v>
      </c>
      <c r="AF39" s="35">
        <f>SUM(AG39:AO39)</f>
        <v>763500</v>
      </c>
      <c r="AG39" s="36">
        <v>13500</v>
      </c>
      <c r="AH39" s="22">
        <v>0</v>
      </c>
      <c r="AI39" s="22">
        <v>0</v>
      </c>
      <c r="AJ39" s="22">
        <v>30000</v>
      </c>
      <c r="AK39" s="47"/>
      <c r="AL39" s="48"/>
      <c r="AM39" s="51">
        <v>0</v>
      </c>
      <c r="AN39" s="22">
        <v>20000</v>
      </c>
      <c r="AO39" s="22">
        <v>700000</v>
      </c>
      <c r="AP39" s="22">
        <f aca="true" t="shared" si="29" ref="AP39:AP44">SUM(AQ39:AS39)</f>
        <v>0</v>
      </c>
      <c r="AQ39" s="22"/>
      <c r="AR39" s="22">
        <v>0</v>
      </c>
      <c r="AS39" s="22">
        <v>0</v>
      </c>
      <c r="AT39" s="59" t="s">
        <v>122</v>
      </c>
    </row>
    <row r="40" spans="1:46" s="4" customFormat="1" ht="27">
      <c r="A40" s="20" t="s">
        <v>123</v>
      </c>
      <c r="B40" s="21" t="s">
        <v>124</v>
      </c>
      <c r="C40" s="22">
        <f>D40+T40+AF40+AP40</f>
        <v>692535</v>
      </c>
      <c r="D40" s="22">
        <f>SUM(E40:S40)</f>
        <v>632103</v>
      </c>
      <c r="E40" s="22">
        <v>199320</v>
      </c>
      <c r="F40" s="22">
        <v>0</v>
      </c>
      <c r="G40" s="22">
        <v>0</v>
      </c>
      <c r="H40" s="22">
        <v>86268</v>
      </c>
      <c r="I40" s="22">
        <v>12936</v>
      </c>
      <c r="J40" s="22">
        <v>0</v>
      </c>
      <c r="K40" s="22">
        <v>148104</v>
      </c>
      <c r="L40" s="22">
        <v>87876</v>
      </c>
      <c r="M40" s="22">
        <v>32200</v>
      </c>
      <c r="N40" s="22">
        <v>14400</v>
      </c>
      <c r="O40" s="22">
        <v>27200</v>
      </c>
      <c r="P40" s="22">
        <v>23799</v>
      </c>
      <c r="Q40" s="35">
        <v>0</v>
      </c>
      <c r="R40" s="36">
        <v>0</v>
      </c>
      <c r="S40" s="22">
        <v>0</v>
      </c>
      <c r="T40" s="22">
        <f>SUM(U40:AE40)</f>
        <v>43932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43572</v>
      </c>
      <c r="AB40" s="22">
        <v>360</v>
      </c>
      <c r="AC40" s="22">
        <v>0</v>
      </c>
      <c r="AD40" s="22">
        <v>0</v>
      </c>
      <c r="AE40" s="22">
        <v>0</v>
      </c>
      <c r="AF40" s="35">
        <f>SUM(AG40:AO40)</f>
        <v>16500</v>
      </c>
      <c r="AG40" s="36">
        <v>16500</v>
      </c>
      <c r="AH40" s="22">
        <v>0</v>
      </c>
      <c r="AI40" s="22">
        <v>0</v>
      </c>
      <c r="AJ40" s="22">
        <v>0</v>
      </c>
      <c r="AK40" s="47"/>
      <c r="AL40" s="48"/>
      <c r="AM40" s="51">
        <v>0</v>
      </c>
      <c r="AN40" s="22"/>
      <c r="AO40" s="22">
        <v>0</v>
      </c>
      <c r="AP40" s="22">
        <f t="shared" si="29"/>
        <v>0</v>
      </c>
      <c r="AQ40" s="22"/>
      <c r="AR40" s="22">
        <v>0</v>
      </c>
      <c r="AS40" s="22">
        <v>0</v>
      </c>
      <c r="AT40" s="60"/>
    </row>
    <row r="41" spans="1:46" s="5" customFormat="1" ht="13.5">
      <c r="A41" s="14" t="s">
        <v>125</v>
      </c>
      <c r="B41" s="18" t="s">
        <v>126</v>
      </c>
      <c r="C41" s="19">
        <f aca="true" t="shared" si="30" ref="C41:AJ41">SUM(C42:C47)</f>
        <v>10998129</v>
      </c>
      <c r="D41" s="19">
        <f t="shared" si="30"/>
        <v>7262253</v>
      </c>
      <c r="E41" s="19">
        <f t="shared" si="30"/>
        <v>2861176</v>
      </c>
      <c r="F41" s="19">
        <f t="shared" si="30"/>
        <v>0</v>
      </c>
      <c r="G41" s="19">
        <f t="shared" si="30"/>
        <v>0</v>
      </c>
      <c r="H41" s="19">
        <f t="shared" si="30"/>
        <v>0</v>
      </c>
      <c r="I41" s="19">
        <f t="shared" si="30"/>
        <v>89474</v>
      </c>
      <c r="J41" s="19">
        <f t="shared" si="30"/>
        <v>1262805</v>
      </c>
      <c r="K41" s="19">
        <f t="shared" si="30"/>
        <v>449004</v>
      </c>
      <c r="L41" s="19">
        <f t="shared" si="30"/>
        <v>269136</v>
      </c>
      <c r="M41" s="19">
        <f t="shared" si="30"/>
        <v>377575</v>
      </c>
      <c r="N41" s="19">
        <f t="shared" si="30"/>
        <v>476390</v>
      </c>
      <c r="O41" s="19">
        <f t="shared" si="30"/>
        <v>240800</v>
      </c>
      <c r="P41" s="19">
        <f t="shared" si="30"/>
        <v>239893</v>
      </c>
      <c r="Q41" s="33">
        <f t="shared" si="30"/>
        <v>0</v>
      </c>
      <c r="R41" s="34">
        <f t="shared" si="30"/>
        <v>852000</v>
      </c>
      <c r="S41" s="19">
        <f t="shared" si="30"/>
        <v>144000</v>
      </c>
      <c r="T41" s="19">
        <f t="shared" si="30"/>
        <v>1114485</v>
      </c>
      <c r="U41" s="19">
        <f t="shared" si="30"/>
        <v>0</v>
      </c>
      <c r="V41" s="19">
        <f t="shared" si="30"/>
        <v>0</v>
      </c>
      <c r="W41" s="19">
        <f t="shared" si="30"/>
        <v>703658</v>
      </c>
      <c r="X41" s="19">
        <f t="shared" si="30"/>
        <v>0</v>
      </c>
      <c r="Y41" s="19">
        <f t="shared" si="30"/>
        <v>2328</v>
      </c>
      <c r="Z41" s="19">
        <f t="shared" si="30"/>
        <v>0</v>
      </c>
      <c r="AA41" s="19">
        <f t="shared" si="30"/>
        <v>401797</v>
      </c>
      <c r="AB41" s="19">
        <f t="shared" si="30"/>
        <v>3150</v>
      </c>
      <c r="AC41" s="19">
        <f t="shared" si="30"/>
        <v>3552</v>
      </c>
      <c r="AD41" s="19">
        <f t="shared" si="30"/>
        <v>0</v>
      </c>
      <c r="AE41" s="19">
        <f t="shared" si="30"/>
        <v>0</v>
      </c>
      <c r="AF41" s="33">
        <f t="shared" si="30"/>
        <v>1587962</v>
      </c>
      <c r="AG41" s="34">
        <f t="shared" si="30"/>
        <v>138000</v>
      </c>
      <c r="AH41" s="19">
        <f t="shared" si="30"/>
        <v>144000</v>
      </c>
      <c r="AI41" s="19">
        <f t="shared" si="30"/>
        <v>130962</v>
      </c>
      <c r="AJ41" s="19">
        <f t="shared" si="30"/>
        <v>70000</v>
      </c>
      <c r="AK41" s="47"/>
      <c r="AL41" s="48"/>
      <c r="AM41" s="50">
        <f aca="true" t="shared" si="31" ref="AM41:AS41">SUM(AM42:AM47)</f>
        <v>85000</v>
      </c>
      <c r="AN41" s="19">
        <f t="shared" si="31"/>
        <v>120000</v>
      </c>
      <c r="AO41" s="19">
        <f t="shared" si="31"/>
        <v>900000</v>
      </c>
      <c r="AP41" s="19">
        <f t="shared" si="31"/>
        <v>1033429</v>
      </c>
      <c r="AQ41" s="19">
        <f t="shared" si="31"/>
        <v>0</v>
      </c>
      <c r="AR41" s="19">
        <f t="shared" si="31"/>
        <v>0</v>
      </c>
      <c r="AS41" s="19">
        <f t="shared" si="31"/>
        <v>1033429</v>
      </c>
      <c r="AT41" s="61"/>
    </row>
    <row r="42" spans="1:46" s="4" customFormat="1" ht="54">
      <c r="A42" s="20" t="s">
        <v>127</v>
      </c>
      <c r="B42" s="21" t="s">
        <v>128</v>
      </c>
      <c r="C42" s="22">
        <f aca="true" t="shared" si="32" ref="C42:C47">D42+T42+AF42+AP42</f>
        <v>4688377</v>
      </c>
      <c r="D42" s="22">
        <f aca="true" t="shared" si="33" ref="D42:D47">SUM(E42:S42)</f>
        <v>2280993</v>
      </c>
      <c r="E42" s="22">
        <v>1049196</v>
      </c>
      <c r="F42" s="22">
        <v>0</v>
      </c>
      <c r="G42" s="22">
        <v>0</v>
      </c>
      <c r="H42" s="22">
        <v>0</v>
      </c>
      <c r="I42" s="22">
        <v>34104</v>
      </c>
      <c r="J42" s="22">
        <v>653160</v>
      </c>
      <c r="K42" s="22">
        <v>0</v>
      </c>
      <c r="L42" s="22">
        <v>0</v>
      </c>
      <c r="M42" s="22">
        <v>183700</v>
      </c>
      <c r="N42" s="22">
        <v>198600</v>
      </c>
      <c r="O42" s="22">
        <v>74800</v>
      </c>
      <c r="P42" s="22">
        <v>87433</v>
      </c>
      <c r="Q42" s="35">
        <v>0</v>
      </c>
      <c r="R42" s="36">
        <v>0</v>
      </c>
      <c r="S42" s="22">
        <v>0</v>
      </c>
      <c r="T42" s="22">
        <f aca="true" t="shared" si="34" ref="T42:T47">SUM(U42:AE42)</f>
        <v>606455</v>
      </c>
      <c r="U42" s="22">
        <v>0</v>
      </c>
      <c r="V42" s="22">
        <v>0</v>
      </c>
      <c r="W42" s="22">
        <v>460240</v>
      </c>
      <c r="X42" s="22">
        <v>0</v>
      </c>
      <c r="Y42" s="22">
        <v>0</v>
      </c>
      <c r="Z42" s="22">
        <v>0</v>
      </c>
      <c r="AA42" s="22">
        <v>141493</v>
      </c>
      <c r="AB42" s="22">
        <v>1170</v>
      </c>
      <c r="AC42" s="22">
        <v>3552</v>
      </c>
      <c r="AD42" s="22">
        <v>0</v>
      </c>
      <c r="AE42" s="22">
        <v>0</v>
      </c>
      <c r="AF42" s="35">
        <f aca="true" t="shared" si="35" ref="AF42:AF47">SUM(AG42:AO42)</f>
        <v>767500</v>
      </c>
      <c r="AG42" s="36">
        <v>43500</v>
      </c>
      <c r="AH42" s="22">
        <v>114000</v>
      </c>
      <c r="AI42" s="22">
        <v>50000</v>
      </c>
      <c r="AJ42" s="22">
        <v>60000</v>
      </c>
      <c r="AK42" s="47"/>
      <c r="AL42" s="48"/>
      <c r="AM42" s="51">
        <v>60000</v>
      </c>
      <c r="AN42" s="22">
        <v>40000</v>
      </c>
      <c r="AO42" s="22">
        <v>400000</v>
      </c>
      <c r="AP42" s="22">
        <f t="shared" si="29"/>
        <v>1033429</v>
      </c>
      <c r="AQ42" s="22"/>
      <c r="AR42" s="22">
        <v>0</v>
      </c>
      <c r="AS42" s="22">
        <v>1033429</v>
      </c>
      <c r="AT42" s="62" t="s">
        <v>129</v>
      </c>
    </row>
    <row r="43" spans="1:46" s="4" customFormat="1" ht="27">
      <c r="A43" s="20" t="s">
        <v>130</v>
      </c>
      <c r="B43" s="21" t="s">
        <v>131</v>
      </c>
      <c r="C43" s="22">
        <f t="shared" si="32"/>
        <v>1011143</v>
      </c>
      <c r="D43" s="22">
        <f t="shared" si="33"/>
        <v>850725</v>
      </c>
      <c r="E43" s="22">
        <v>380940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196200</v>
      </c>
      <c r="L43" s="22">
        <v>116100</v>
      </c>
      <c r="M43" s="22">
        <v>0</v>
      </c>
      <c r="N43" s="22">
        <v>89740</v>
      </c>
      <c r="O43" s="22">
        <v>36000</v>
      </c>
      <c r="P43" s="22">
        <v>31745</v>
      </c>
      <c r="Q43" s="35">
        <v>0</v>
      </c>
      <c r="R43" s="36">
        <v>0</v>
      </c>
      <c r="S43" s="22">
        <v>0</v>
      </c>
      <c r="T43" s="22">
        <f t="shared" si="34"/>
        <v>57918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57468</v>
      </c>
      <c r="AB43" s="22">
        <v>450</v>
      </c>
      <c r="AC43" s="22">
        <v>0</v>
      </c>
      <c r="AD43" s="22">
        <v>0</v>
      </c>
      <c r="AE43" s="22">
        <v>0</v>
      </c>
      <c r="AF43" s="35">
        <f t="shared" si="35"/>
        <v>102500</v>
      </c>
      <c r="AG43" s="36">
        <v>22500</v>
      </c>
      <c r="AH43" s="22">
        <v>0</v>
      </c>
      <c r="AI43" s="22">
        <v>0</v>
      </c>
      <c r="AJ43" s="22">
        <v>0</v>
      </c>
      <c r="AK43" s="47"/>
      <c r="AL43" s="48"/>
      <c r="AM43" s="51">
        <v>0</v>
      </c>
      <c r="AN43" s="22"/>
      <c r="AO43" s="22">
        <v>80000</v>
      </c>
      <c r="AP43" s="22">
        <f t="shared" si="29"/>
        <v>0</v>
      </c>
      <c r="AQ43" s="22"/>
      <c r="AR43" s="22">
        <v>0</v>
      </c>
      <c r="AS43" s="22">
        <v>0</v>
      </c>
      <c r="AT43" s="62" t="s">
        <v>132</v>
      </c>
    </row>
    <row r="44" spans="1:46" s="4" customFormat="1" ht="27">
      <c r="A44" s="20" t="s">
        <v>130</v>
      </c>
      <c r="B44" s="21" t="s">
        <v>133</v>
      </c>
      <c r="C44" s="22">
        <f t="shared" si="32"/>
        <v>671147</v>
      </c>
      <c r="D44" s="22">
        <f t="shared" si="33"/>
        <v>439011</v>
      </c>
      <c r="E44" s="22">
        <v>185040</v>
      </c>
      <c r="F44" s="22">
        <v>0</v>
      </c>
      <c r="G44" s="22">
        <v>0</v>
      </c>
      <c r="H44" s="22">
        <v>0</v>
      </c>
      <c r="I44" s="22">
        <v>7056</v>
      </c>
      <c r="J44" s="22">
        <v>128820</v>
      </c>
      <c r="K44" s="22">
        <v>0</v>
      </c>
      <c r="L44" s="22">
        <v>0</v>
      </c>
      <c r="M44" s="22">
        <v>40975</v>
      </c>
      <c r="N44" s="22">
        <v>40500</v>
      </c>
      <c r="O44" s="22">
        <v>21200</v>
      </c>
      <c r="P44" s="22">
        <v>15420</v>
      </c>
      <c r="Q44" s="35">
        <v>0</v>
      </c>
      <c r="R44" s="36">
        <v>0</v>
      </c>
      <c r="S44" s="22">
        <v>0</v>
      </c>
      <c r="T44" s="22">
        <f t="shared" si="34"/>
        <v>113136</v>
      </c>
      <c r="U44" s="22">
        <v>0</v>
      </c>
      <c r="V44" s="22">
        <v>0</v>
      </c>
      <c r="W44" s="22">
        <v>84480</v>
      </c>
      <c r="X44" s="22">
        <v>0</v>
      </c>
      <c r="Y44" s="22">
        <v>2328</v>
      </c>
      <c r="Z44" s="22">
        <v>0</v>
      </c>
      <c r="AA44" s="22">
        <v>26148</v>
      </c>
      <c r="AB44" s="22">
        <v>180</v>
      </c>
      <c r="AC44" s="22">
        <v>0</v>
      </c>
      <c r="AD44" s="22">
        <v>0</v>
      </c>
      <c r="AE44" s="22">
        <v>0</v>
      </c>
      <c r="AF44" s="35">
        <f t="shared" si="35"/>
        <v>119000</v>
      </c>
      <c r="AG44" s="36">
        <v>9000</v>
      </c>
      <c r="AH44" s="22">
        <v>0</v>
      </c>
      <c r="AI44" s="22">
        <v>0</v>
      </c>
      <c r="AJ44" s="22">
        <v>10000</v>
      </c>
      <c r="AK44" s="47"/>
      <c r="AL44" s="48"/>
      <c r="AM44" s="51">
        <v>0</v>
      </c>
      <c r="AN44" s="22">
        <v>20000</v>
      </c>
      <c r="AO44" s="22">
        <v>80000</v>
      </c>
      <c r="AP44" s="22">
        <f t="shared" si="29"/>
        <v>0</v>
      </c>
      <c r="AQ44" s="22"/>
      <c r="AR44" s="22">
        <v>0</v>
      </c>
      <c r="AS44" s="22">
        <v>0</v>
      </c>
      <c r="AT44" s="62" t="s">
        <v>134</v>
      </c>
    </row>
    <row r="45" spans="1:46" s="4" customFormat="1" ht="27">
      <c r="A45" s="20" t="s">
        <v>130</v>
      </c>
      <c r="B45" s="21" t="s">
        <v>135</v>
      </c>
      <c r="C45" s="22">
        <f t="shared" si="32"/>
        <v>924824</v>
      </c>
      <c r="D45" s="22">
        <f t="shared" si="33"/>
        <v>658958</v>
      </c>
      <c r="E45" s="22">
        <v>282636</v>
      </c>
      <c r="F45" s="22">
        <v>0</v>
      </c>
      <c r="G45" s="22">
        <v>0</v>
      </c>
      <c r="H45" s="22">
        <v>0</v>
      </c>
      <c r="I45" s="22">
        <v>10584</v>
      </c>
      <c r="J45" s="22">
        <v>196560</v>
      </c>
      <c r="K45" s="22">
        <v>0</v>
      </c>
      <c r="L45" s="22">
        <v>0</v>
      </c>
      <c r="M45" s="22">
        <v>61325</v>
      </c>
      <c r="N45" s="22">
        <v>60300</v>
      </c>
      <c r="O45" s="22">
        <v>24000</v>
      </c>
      <c r="P45" s="22">
        <v>23553</v>
      </c>
      <c r="Q45" s="35">
        <v>0</v>
      </c>
      <c r="R45" s="36">
        <v>0</v>
      </c>
      <c r="S45" s="22">
        <v>0</v>
      </c>
      <c r="T45" s="22">
        <f t="shared" si="34"/>
        <v>122366</v>
      </c>
      <c r="U45" s="22">
        <v>0</v>
      </c>
      <c r="V45" s="22">
        <v>0</v>
      </c>
      <c r="W45" s="22">
        <v>82748</v>
      </c>
      <c r="X45" s="22">
        <v>0</v>
      </c>
      <c r="Y45" s="22">
        <v>0</v>
      </c>
      <c r="Z45" s="22">
        <v>0</v>
      </c>
      <c r="AA45" s="22">
        <v>39288</v>
      </c>
      <c r="AB45" s="22">
        <v>330</v>
      </c>
      <c r="AC45" s="22">
        <v>0</v>
      </c>
      <c r="AD45" s="22">
        <v>0</v>
      </c>
      <c r="AE45" s="22">
        <v>0</v>
      </c>
      <c r="AF45" s="35">
        <f t="shared" si="35"/>
        <v>143500</v>
      </c>
      <c r="AG45" s="36">
        <v>13500</v>
      </c>
      <c r="AH45" s="22">
        <v>0</v>
      </c>
      <c r="AI45" s="22">
        <v>0</v>
      </c>
      <c r="AJ45" s="22">
        <v>0</v>
      </c>
      <c r="AK45" s="47"/>
      <c r="AL45" s="48"/>
      <c r="AM45" s="51">
        <v>0</v>
      </c>
      <c r="AN45" s="22">
        <v>20000</v>
      </c>
      <c r="AO45" s="22">
        <v>110000</v>
      </c>
      <c r="AP45" s="22"/>
      <c r="AQ45" s="22"/>
      <c r="AR45" s="22">
        <v>0</v>
      </c>
      <c r="AS45" s="22">
        <v>0</v>
      </c>
      <c r="AT45" s="62" t="s">
        <v>136</v>
      </c>
    </row>
    <row r="46" spans="1:46" s="4" customFormat="1" ht="27">
      <c r="A46" s="20" t="s">
        <v>130</v>
      </c>
      <c r="B46" s="21" t="s">
        <v>137</v>
      </c>
      <c r="C46" s="22">
        <f t="shared" si="32"/>
        <v>2467830</v>
      </c>
      <c r="D46" s="22">
        <f t="shared" si="33"/>
        <v>2082266</v>
      </c>
      <c r="E46" s="22">
        <v>560568</v>
      </c>
      <c r="F46" s="22">
        <v>0</v>
      </c>
      <c r="G46" s="22">
        <v>0</v>
      </c>
      <c r="H46" s="22">
        <v>0</v>
      </c>
      <c r="I46" s="22">
        <v>22344</v>
      </c>
      <c r="J46" s="22">
        <v>0</v>
      </c>
      <c r="K46" s="22">
        <v>252804</v>
      </c>
      <c r="L46" s="22">
        <v>153036</v>
      </c>
      <c r="M46" s="22">
        <v>0</v>
      </c>
      <c r="N46" s="22">
        <v>0</v>
      </c>
      <c r="O46" s="22">
        <v>50800</v>
      </c>
      <c r="P46" s="22">
        <v>46714</v>
      </c>
      <c r="Q46" s="35">
        <v>0</v>
      </c>
      <c r="R46" s="36">
        <v>852000</v>
      </c>
      <c r="S46" s="22">
        <v>144000</v>
      </c>
      <c r="T46" s="22">
        <f t="shared" si="34"/>
        <v>81102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80532</v>
      </c>
      <c r="AB46" s="22">
        <v>570</v>
      </c>
      <c r="AC46" s="22">
        <v>0</v>
      </c>
      <c r="AD46" s="22">
        <v>0</v>
      </c>
      <c r="AE46" s="22">
        <v>0</v>
      </c>
      <c r="AF46" s="35">
        <f t="shared" si="35"/>
        <v>304462</v>
      </c>
      <c r="AG46" s="36">
        <v>28500</v>
      </c>
      <c r="AH46" s="22">
        <v>30000</v>
      </c>
      <c r="AI46" s="22">
        <v>80962</v>
      </c>
      <c r="AJ46" s="22">
        <v>0</v>
      </c>
      <c r="AK46" s="47"/>
      <c r="AL46" s="48"/>
      <c r="AM46" s="51">
        <v>25000</v>
      </c>
      <c r="AN46" s="22">
        <v>20000</v>
      </c>
      <c r="AO46" s="22">
        <v>120000</v>
      </c>
      <c r="AP46" s="22">
        <f aca="true" t="shared" si="36" ref="AP46:AP50">SUM(AQ46:AS46)</f>
        <v>0</v>
      </c>
      <c r="AQ46" s="22"/>
      <c r="AR46" s="22">
        <v>0</v>
      </c>
      <c r="AS46" s="22">
        <v>0</v>
      </c>
      <c r="AT46" s="62" t="s">
        <v>138</v>
      </c>
    </row>
    <row r="47" spans="1:46" s="4" customFormat="1" ht="27">
      <c r="A47" s="20" t="s">
        <v>130</v>
      </c>
      <c r="B47" s="21" t="s">
        <v>139</v>
      </c>
      <c r="C47" s="22">
        <f t="shared" si="32"/>
        <v>1234808</v>
      </c>
      <c r="D47" s="22">
        <f t="shared" si="33"/>
        <v>950300</v>
      </c>
      <c r="E47" s="22">
        <v>402796</v>
      </c>
      <c r="F47" s="22">
        <v>0</v>
      </c>
      <c r="G47" s="22">
        <v>0</v>
      </c>
      <c r="H47" s="22">
        <v>0</v>
      </c>
      <c r="I47" s="22">
        <v>15386</v>
      </c>
      <c r="J47" s="22">
        <v>284265</v>
      </c>
      <c r="K47" s="22">
        <v>0</v>
      </c>
      <c r="L47" s="22">
        <v>0</v>
      </c>
      <c r="M47" s="22">
        <v>91575</v>
      </c>
      <c r="N47" s="22">
        <v>87250</v>
      </c>
      <c r="O47" s="22">
        <v>34000</v>
      </c>
      <c r="P47" s="22">
        <v>35028</v>
      </c>
      <c r="Q47" s="35">
        <v>0</v>
      </c>
      <c r="R47" s="36">
        <v>0</v>
      </c>
      <c r="S47" s="22">
        <v>0</v>
      </c>
      <c r="T47" s="22">
        <f t="shared" si="34"/>
        <v>133508</v>
      </c>
      <c r="U47" s="22">
        <v>0</v>
      </c>
      <c r="V47" s="22">
        <v>0</v>
      </c>
      <c r="W47" s="22">
        <v>76190</v>
      </c>
      <c r="X47" s="22">
        <v>0</v>
      </c>
      <c r="Y47" s="22">
        <v>0</v>
      </c>
      <c r="Z47" s="22">
        <v>0</v>
      </c>
      <c r="AA47" s="22">
        <v>56868</v>
      </c>
      <c r="AB47" s="22">
        <v>450</v>
      </c>
      <c r="AC47" s="22">
        <v>0</v>
      </c>
      <c r="AD47" s="22">
        <v>0</v>
      </c>
      <c r="AE47" s="22">
        <v>0</v>
      </c>
      <c r="AF47" s="35">
        <f t="shared" si="35"/>
        <v>151000</v>
      </c>
      <c r="AG47" s="36">
        <v>21000</v>
      </c>
      <c r="AH47" s="22">
        <v>0</v>
      </c>
      <c r="AI47" s="22">
        <v>0</v>
      </c>
      <c r="AJ47" s="22">
        <v>0</v>
      </c>
      <c r="AK47" s="47"/>
      <c r="AL47" s="48"/>
      <c r="AM47" s="51">
        <v>0</v>
      </c>
      <c r="AN47" s="22">
        <v>20000</v>
      </c>
      <c r="AO47" s="22">
        <v>110000</v>
      </c>
      <c r="AP47" s="22">
        <f t="shared" si="36"/>
        <v>0</v>
      </c>
      <c r="AQ47" s="22"/>
      <c r="AR47" s="22">
        <v>0</v>
      </c>
      <c r="AS47" s="22">
        <v>0</v>
      </c>
      <c r="AT47" s="62" t="s">
        <v>140</v>
      </c>
    </row>
    <row r="48" spans="1:46" s="5" customFormat="1" ht="13.5">
      <c r="A48" s="14" t="s">
        <v>141</v>
      </c>
      <c r="B48" s="18" t="s">
        <v>142</v>
      </c>
      <c r="C48" s="19">
        <f aca="true" t="shared" si="37" ref="C48:AJ48">SUM(C49:C50)</f>
        <v>2000000</v>
      </c>
      <c r="D48" s="19">
        <f t="shared" si="37"/>
        <v>0</v>
      </c>
      <c r="E48" s="19">
        <f t="shared" si="37"/>
        <v>0</v>
      </c>
      <c r="F48" s="19">
        <f t="shared" si="37"/>
        <v>0</v>
      </c>
      <c r="G48" s="19">
        <f t="shared" si="37"/>
        <v>0</v>
      </c>
      <c r="H48" s="19">
        <f t="shared" si="37"/>
        <v>0</v>
      </c>
      <c r="I48" s="19">
        <f t="shared" si="37"/>
        <v>0</v>
      </c>
      <c r="J48" s="19">
        <f t="shared" si="37"/>
        <v>0</v>
      </c>
      <c r="K48" s="19">
        <f t="shared" si="37"/>
        <v>0</v>
      </c>
      <c r="L48" s="19">
        <f t="shared" si="37"/>
        <v>0</v>
      </c>
      <c r="M48" s="19">
        <f t="shared" si="37"/>
        <v>0</v>
      </c>
      <c r="N48" s="19">
        <f t="shared" si="37"/>
        <v>0</v>
      </c>
      <c r="O48" s="19">
        <f t="shared" si="37"/>
        <v>0</v>
      </c>
      <c r="P48" s="19">
        <f t="shared" si="37"/>
        <v>0</v>
      </c>
      <c r="Q48" s="33">
        <f t="shared" si="37"/>
        <v>0</v>
      </c>
      <c r="R48" s="34">
        <f t="shared" si="37"/>
        <v>0</v>
      </c>
      <c r="S48" s="19">
        <f t="shared" si="37"/>
        <v>0</v>
      </c>
      <c r="T48" s="19">
        <f t="shared" si="37"/>
        <v>0</v>
      </c>
      <c r="U48" s="19">
        <f t="shared" si="37"/>
        <v>0</v>
      </c>
      <c r="V48" s="19">
        <f t="shared" si="37"/>
        <v>0</v>
      </c>
      <c r="W48" s="19">
        <f t="shared" si="37"/>
        <v>0</v>
      </c>
      <c r="X48" s="19">
        <f t="shared" si="37"/>
        <v>0</v>
      </c>
      <c r="Y48" s="19">
        <f t="shared" si="37"/>
        <v>0</v>
      </c>
      <c r="Z48" s="19">
        <f t="shared" si="37"/>
        <v>0</v>
      </c>
      <c r="AA48" s="19">
        <f t="shared" si="37"/>
        <v>0</v>
      </c>
      <c r="AB48" s="19">
        <f t="shared" si="37"/>
        <v>0</v>
      </c>
      <c r="AC48" s="19">
        <f t="shared" si="37"/>
        <v>0</v>
      </c>
      <c r="AD48" s="19">
        <f t="shared" si="37"/>
        <v>0</v>
      </c>
      <c r="AE48" s="19">
        <f t="shared" si="37"/>
        <v>0</v>
      </c>
      <c r="AF48" s="33">
        <f t="shared" si="37"/>
        <v>0</v>
      </c>
      <c r="AG48" s="34">
        <f t="shared" si="37"/>
        <v>0</v>
      </c>
      <c r="AH48" s="19">
        <f t="shared" si="37"/>
        <v>0</v>
      </c>
      <c r="AI48" s="19">
        <f t="shared" si="37"/>
        <v>0</v>
      </c>
      <c r="AJ48" s="19">
        <f t="shared" si="37"/>
        <v>0</v>
      </c>
      <c r="AK48" s="47"/>
      <c r="AL48" s="48"/>
      <c r="AM48" s="50">
        <f aca="true" t="shared" si="38" ref="AM48:AS48">SUM(AM49:AM50)</f>
        <v>0</v>
      </c>
      <c r="AN48" s="19">
        <f t="shared" si="38"/>
        <v>0</v>
      </c>
      <c r="AO48" s="19">
        <f t="shared" si="38"/>
        <v>0</v>
      </c>
      <c r="AP48" s="19">
        <f t="shared" si="38"/>
        <v>2000000</v>
      </c>
      <c r="AQ48" s="19">
        <f t="shared" si="38"/>
        <v>0</v>
      </c>
      <c r="AR48" s="19">
        <f t="shared" si="38"/>
        <v>0</v>
      </c>
      <c r="AS48" s="19">
        <f t="shared" si="38"/>
        <v>2000000</v>
      </c>
      <c r="AT48" s="61"/>
    </row>
    <row r="49" spans="1:46" s="4" customFormat="1" ht="27">
      <c r="A49" s="20" t="s">
        <v>143</v>
      </c>
      <c r="B49" s="21" t="s">
        <v>144</v>
      </c>
      <c r="C49" s="22">
        <f aca="true" t="shared" si="39" ref="C49:C53">D49+T49+AF49+AP49</f>
        <v>1000000</v>
      </c>
      <c r="D49" s="22">
        <f aca="true" t="shared" si="40" ref="D49:D53">SUM(E49:S49)</f>
        <v>0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35"/>
      <c r="R49" s="36"/>
      <c r="S49" s="22"/>
      <c r="T49" s="22">
        <f aca="true" t="shared" si="41" ref="T49:T53">SUM(U49:AE49)</f>
        <v>0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35">
        <f aca="true" t="shared" si="42" ref="AF49:AF53">SUM(AG49:AO49)</f>
        <v>0</v>
      </c>
      <c r="AG49" s="36"/>
      <c r="AH49" s="22"/>
      <c r="AI49" s="22"/>
      <c r="AJ49" s="22"/>
      <c r="AK49" s="47"/>
      <c r="AL49" s="48"/>
      <c r="AM49" s="51"/>
      <c r="AN49" s="22"/>
      <c r="AO49" s="22"/>
      <c r="AP49" s="22">
        <f t="shared" si="36"/>
        <v>1000000</v>
      </c>
      <c r="AQ49" s="22"/>
      <c r="AR49" s="22"/>
      <c r="AS49" s="22">
        <v>1000000</v>
      </c>
      <c r="AT49" s="62" t="s">
        <v>145</v>
      </c>
    </row>
    <row r="50" spans="1:46" s="4" customFormat="1" ht="27">
      <c r="A50" s="20" t="s">
        <v>143</v>
      </c>
      <c r="B50" s="21" t="s">
        <v>146</v>
      </c>
      <c r="C50" s="22">
        <f t="shared" si="39"/>
        <v>1000000</v>
      </c>
      <c r="D50" s="22">
        <f t="shared" si="40"/>
        <v>0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35"/>
      <c r="R50" s="36"/>
      <c r="S50" s="22"/>
      <c r="T50" s="22">
        <f t="shared" si="41"/>
        <v>0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35">
        <f t="shared" si="42"/>
        <v>0</v>
      </c>
      <c r="AG50" s="36"/>
      <c r="AH50" s="22"/>
      <c r="AI50" s="22"/>
      <c r="AJ50" s="22"/>
      <c r="AK50" s="47"/>
      <c r="AL50" s="48"/>
      <c r="AM50" s="51"/>
      <c r="AN50" s="22"/>
      <c r="AO50" s="22"/>
      <c r="AP50" s="22">
        <f t="shared" si="36"/>
        <v>1000000</v>
      </c>
      <c r="AQ50" s="22"/>
      <c r="AR50" s="22"/>
      <c r="AS50" s="22">
        <v>1000000</v>
      </c>
      <c r="AT50" s="62" t="s">
        <v>147</v>
      </c>
    </row>
    <row r="51" spans="1:46" s="5" customFormat="1" ht="13.5">
      <c r="A51" s="14" t="s">
        <v>148</v>
      </c>
      <c r="B51" s="18" t="s">
        <v>149</v>
      </c>
      <c r="C51" s="19">
        <f aca="true" t="shared" si="43" ref="C51:AJ51">SUM(C52:C53)</f>
        <v>2301414</v>
      </c>
      <c r="D51" s="19">
        <f t="shared" si="43"/>
        <v>1659357</v>
      </c>
      <c r="E51" s="19">
        <f t="shared" si="43"/>
        <v>735180</v>
      </c>
      <c r="F51" s="19">
        <f t="shared" si="43"/>
        <v>0</v>
      </c>
      <c r="G51" s="19">
        <f t="shared" si="43"/>
        <v>0</v>
      </c>
      <c r="H51" s="19">
        <f t="shared" si="43"/>
        <v>42240</v>
      </c>
      <c r="I51" s="19">
        <f t="shared" si="43"/>
        <v>25872</v>
      </c>
      <c r="J51" s="19">
        <f t="shared" si="43"/>
        <v>383700</v>
      </c>
      <c r="K51" s="19">
        <f t="shared" si="43"/>
        <v>65400</v>
      </c>
      <c r="L51" s="19">
        <f t="shared" si="43"/>
        <v>38700</v>
      </c>
      <c r="M51" s="19">
        <f t="shared" si="43"/>
        <v>107800</v>
      </c>
      <c r="N51" s="19">
        <f t="shared" si="43"/>
        <v>117600</v>
      </c>
      <c r="O51" s="19">
        <f t="shared" si="43"/>
        <v>81600</v>
      </c>
      <c r="P51" s="19">
        <f t="shared" si="43"/>
        <v>61265</v>
      </c>
      <c r="Q51" s="33">
        <f t="shared" si="43"/>
        <v>0</v>
      </c>
      <c r="R51" s="34">
        <f t="shared" si="43"/>
        <v>0</v>
      </c>
      <c r="S51" s="19">
        <f t="shared" si="43"/>
        <v>0</v>
      </c>
      <c r="T51" s="19">
        <f t="shared" si="43"/>
        <v>460057</v>
      </c>
      <c r="U51" s="19">
        <f t="shared" si="43"/>
        <v>0</v>
      </c>
      <c r="V51" s="19">
        <f t="shared" si="43"/>
        <v>0</v>
      </c>
      <c r="W51" s="19">
        <f t="shared" si="43"/>
        <v>126912</v>
      </c>
      <c r="X51" s="19">
        <f t="shared" si="43"/>
        <v>231144</v>
      </c>
      <c r="Y51" s="19">
        <f t="shared" si="43"/>
        <v>0</v>
      </c>
      <c r="Z51" s="19">
        <f t="shared" si="43"/>
        <v>0</v>
      </c>
      <c r="AA51" s="19">
        <f t="shared" si="43"/>
        <v>101101</v>
      </c>
      <c r="AB51" s="19">
        <f t="shared" si="43"/>
        <v>900</v>
      </c>
      <c r="AC51" s="19">
        <f t="shared" si="43"/>
        <v>0</v>
      </c>
      <c r="AD51" s="19">
        <f t="shared" si="43"/>
        <v>0</v>
      </c>
      <c r="AE51" s="19">
        <f t="shared" si="43"/>
        <v>0</v>
      </c>
      <c r="AF51" s="33">
        <f t="shared" si="43"/>
        <v>182000</v>
      </c>
      <c r="AG51" s="34">
        <f t="shared" si="43"/>
        <v>33000</v>
      </c>
      <c r="AH51" s="19">
        <f t="shared" si="43"/>
        <v>0</v>
      </c>
      <c r="AI51" s="19">
        <f t="shared" si="43"/>
        <v>9000</v>
      </c>
      <c r="AJ51" s="19">
        <f t="shared" si="43"/>
        <v>30000</v>
      </c>
      <c r="AK51" s="47"/>
      <c r="AL51" s="48"/>
      <c r="AM51" s="50">
        <f aca="true" t="shared" si="44" ref="AM51:AS51">SUM(AM52:AM53)</f>
        <v>0</v>
      </c>
      <c r="AN51" s="19">
        <f t="shared" si="44"/>
        <v>20000</v>
      </c>
      <c r="AO51" s="19">
        <f t="shared" si="44"/>
        <v>90000</v>
      </c>
      <c r="AP51" s="19">
        <f t="shared" si="44"/>
        <v>0</v>
      </c>
      <c r="AQ51" s="19">
        <f t="shared" si="44"/>
        <v>0</v>
      </c>
      <c r="AR51" s="19">
        <f t="shared" si="44"/>
        <v>0</v>
      </c>
      <c r="AS51" s="19">
        <f t="shared" si="44"/>
        <v>0</v>
      </c>
      <c r="AT51" s="61"/>
    </row>
    <row r="52" spans="1:46" s="6" customFormat="1" ht="27">
      <c r="A52" s="23" t="s">
        <v>150</v>
      </c>
      <c r="B52" s="24" t="s">
        <v>151</v>
      </c>
      <c r="C52" s="25">
        <f t="shared" si="39"/>
        <v>2053661</v>
      </c>
      <c r="D52" s="25">
        <f t="shared" si="40"/>
        <v>1419104</v>
      </c>
      <c r="E52" s="25">
        <v>614928</v>
      </c>
      <c r="F52" s="25">
        <v>0</v>
      </c>
      <c r="G52" s="25">
        <v>0</v>
      </c>
      <c r="H52" s="25">
        <v>42240</v>
      </c>
      <c r="I52" s="25">
        <v>19992</v>
      </c>
      <c r="J52" s="25">
        <v>383700</v>
      </c>
      <c r="K52" s="25">
        <v>0</v>
      </c>
      <c r="L52" s="25">
        <v>0</v>
      </c>
      <c r="M52" s="25">
        <v>107800</v>
      </c>
      <c r="N52" s="25">
        <v>117600</v>
      </c>
      <c r="O52" s="25">
        <v>81600</v>
      </c>
      <c r="P52" s="25">
        <v>51244</v>
      </c>
      <c r="Q52" s="37">
        <v>0</v>
      </c>
      <c r="R52" s="38">
        <v>0</v>
      </c>
      <c r="S52" s="25">
        <v>0</v>
      </c>
      <c r="T52" s="25">
        <f t="shared" si="41"/>
        <v>460057</v>
      </c>
      <c r="U52" s="25">
        <v>0</v>
      </c>
      <c r="V52" s="25">
        <v>0</v>
      </c>
      <c r="W52" s="25">
        <v>126912</v>
      </c>
      <c r="X52" s="25">
        <v>231144</v>
      </c>
      <c r="Y52" s="25">
        <v>0</v>
      </c>
      <c r="Z52" s="25">
        <v>0</v>
      </c>
      <c r="AA52" s="25">
        <v>101101</v>
      </c>
      <c r="AB52" s="25">
        <v>900</v>
      </c>
      <c r="AC52" s="25">
        <v>0</v>
      </c>
      <c r="AD52" s="25">
        <v>0</v>
      </c>
      <c r="AE52" s="25">
        <v>0</v>
      </c>
      <c r="AF52" s="37">
        <f t="shared" si="42"/>
        <v>174500</v>
      </c>
      <c r="AG52" s="38">
        <v>25500</v>
      </c>
      <c r="AH52" s="25">
        <v>0</v>
      </c>
      <c r="AI52" s="25">
        <v>9000</v>
      </c>
      <c r="AJ52" s="25">
        <v>30000</v>
      </c>
      <c r="AK52" s="47"/>
      <c r="AL52" s="48"/>
      <c r="AM52" s="52">
        <v>0</v>
      </c>
      <c r="AN52" s="25">
        <v>20000</v>
      </c>
      <c r="AO52" s="25">
        <v>90000</v>
      </c>
      <c r="AP52" s="25">
        <f aca="true" t="shared" si="45" ref="AP52:AP57">SUM(AQ52:AS52)</f>
        <v>0</v>
      </c>
      <c r="AQ52" s="25"/>
      <c r="AR52" s="25">
        <v>0</v>
      </c>
      <c r="AS52" s="25">
        <v>0</v>
      </c>
      <c r="AT52" s="59" t="s">
        <v>152</v>
      </c>
    </row>
    <row r="53" spans="1:46" s="6" customFormat="1" ht="27">
      <c r="A53" s="23" t="s">
        <v>153</v>
      </c>
      <c r="B53" s="24" t="s">
        <v>154</v>
      </c>
      <c r="C53" s="25">
        <f t="shared" si="39"/>
        <v>247753</v>
      </c>
      <c r="D53" s="25">
        <f t="shared" si="40"/>
        <v>240253</v>
      </c>
      <c r="E53" s="25">
        <v>120252</v>
      </c>
      <c r="F53" s="25">
        <v>0</v>
      </c>
      <c r="G53" s="25">
        <v>0</v>
      </c>
      <c r="H53" s="25">
        <v>0</v>
      </c>
      <c r="I53" s="25">
        <v>5880</v>
      </c>
      <c r="J53" s="25">
        <v>0</v>
      </c>
      <c r="K53" s="25">
        <v>65400</v>
      </c>
      <c r="L53" s="25">
        <v>38700</v>
      </c>
      <c r="M53" s="25">
        <v>0</v>
      </c>
      <c r="N53" s="25">
        <v>0</v>
      </c>
      <c r="O53" s="25">
        <v>0</v>
      </c>
      <c r="P53" s="25">
        <v>10021</v>
      </c>
      <c r="Q53" s="37">
        <v>0</v>
      </c>
      <c r="R53" s="38">
        <v>0</v>
      </c>
      <c r="S53" s="25">
        <v>0</v>
      </c>
      <c r="T53" s="25">
        <f t="shared" si="41"/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37">
        <f t="shared" si="42"/>
        <v>7500</v>
      </c>
      <c r="AG53" s="38">
        <v>7500</v>
      </c>
      <c r="AH53" s="25">
        <v>0</v>
      </c>
      <c r="AI53" s="25">
        <v>0</v>
      </c>
      <c r="AJ53" s="25">
        <v>0</v>
      </c>
      <c r="AK53" s="47"/>
      <c r="AL53" s="48"/>
      <c r="AM53" s="52">
        <v>0</v>
      </c>
      <c r="AN53" s="25"/>
      <c r="AO53" s="25">
        <v>0</v>
      </c>
      <c r="AP53" s="25">
        <f t="shared" si="45"/>
        <v>0</v>
      </c>
      <c r="AQ53" s="25"/>
      <c r="AR53" s="25">
        <v>0</v>
      </c>
      <c r="AS53" s="25">
        <v>0</v>
      </c>
      <c r="AT53" s="60"/>
    </row>
    <row r="54" spans="1:46" s="5" customFormat="1" ht="13.5">
      <c r="A54" s="14" t="s">
        <v>155</v>
      </c>
      <c r="B54" s="18" t="s">
        <v>156</v>
      </c>
      <c r="C54" s="19">
        <f aca="true" t="shared" si="46" ref="C54:AJ54">SUM(C55:C57)</f>
        <v>1523537</v>
      </c>
      <c r="D54" s="19">
        <f t="shared" si="46"/>
        <v>1165607</v>
      </c>
      <c r="E54" s="19">
        <f t="shared" si="46"/>
        <v>524424</v>
      </c>
      <c r="F54" s="19">
        <f t="shared" si="46"/>
        <v>0</v>
      </c>
      <c r="G54" s="19">
        <f t="shared" si="46"/>
        <v>0</v>
      </c>
      <c r="H54" s="19">
        <f t="shared" si="46"/>
        <v>0</v>
      </c>
      <c r="I54" s="19">
        <f t="shared" si="46"/>
        <v>18816</v>
      </c>
      <c r="J54" s="19">
        <f t="shared" si="46"/>
        <v>309300</v>
      </c>
      <c r="K54" s="19">
        <f t="shared" si="46"/>
        <v>26160</v>
      </c>
      <c r="L54" s="19">
        <f t="shared" si="46"/>
        <v>15480</v>
      </c>
      <c r="M54" s="19">
        <f t="shared" si="46"/>
        <v>88825</v>
      </c>
      <c r="N54" s="19">
        <f t="shared" si="46"/>
        <v>96900</v>
      </c>
      <c r="O54" s="19">
        <f t="shared" si="46"/>
        <v>42000</v>
      </c>
      <c r="P54" s="19">
        <f t="shared" si="46"/>
        <v>43702</v>
      </c>
      <c r="Q54" s="33">
        <f t="shared" si="46"/>
        <v>0</v>
      </c>
      <c r="R54" s="34">
        <f t="shared" si="46"/>
        <v>0</v>
      </c>
      <c r="S54" s="19">
        <f t="shared" si="46"/>
        <v>0</v>
      </c>
      <c r="T54" s="19">
        <f t="shared" si="46"/>
        <v>123930</v>
      </c>
      <c r="U54" s="19">
        <f t="shared" si="46"/>
        <v>0</v>
      </c>
      <c r="V54" s="19">
        <f t="shared" si="46"/>
        <v>0</v>
      </c>
      <c r="W54" s="19">
        <f t="shared" si="46"/>
        <v>50572</v>
      </c>
      <c r="X54" s="19">
        <f t="shared" si="46"/>
        <v>0</v>
      </c>
      <c r="Y54" s="19">
        <f t="shared" si="46"/>
        <v>0</v>
      </c>
      <c r="Z54" s="19">
        <f t="shared" si="46"/>
        <v>0</v>
      </c>
      <c r="AA54" s="19">
        <f t="shared" si="46"/>
        <v>72848</v>
      </c>
      <c r="AB54" s="19">
        <f t="shared" si="46"/>
        <v>510</v>
      </c>
      <c r="AC54" s="19">
        <f t="shared" si="46"/>
        <v>0</v>
      </c>
      <c r="AD54" s="19">
        <f t="shared" si="46"/>
        <v>0</v>
      </c>
      <c r="AE54" s="19">
        <f t="shared" si="46"/>
        <v>0</v>
      </c>
      <c r="AF54" s="33">
        <f t="shared" si="46"/>
        <v>234000</v>
      </c>
      <c r="AG54" s="34">
        <f t="shared" si="46"/>
        <v>24000</v>
      </c>
      <c r="AH54" s="19">
        <f t="shared" si="46"/>
        <v>0</v>
      </c>
      <c r="AI54" s="19">
        <f t="shared" si="46"/>
        <v>0</v>
      </c>
      <c r="AJ54" s="19">
        <f t="shared" si="46"/>
        <v>40000</v>
      </c>
      <c r="AK54" s="47"/>
      <c r="AL54" s="48"/>
      <c r="AM54" s="50">
        <f aca="true" t="shared" si="47" ref="AM54:AS54">SUM(AM55:AM57)</f>
        <v>0</v>
      </c>
      <c r="AN54" s="19">
        <f t="shared" si="47"/>
        <v>40000</v>
      </c>
      <c r="AO54" s="19">
        <f t="shared" si="47"/>
        <v>130000</v>
      </c>
      <c r="AP54" s="19">
        <f t="shared" si="47"/>
        <v>0</v>
      </c>
      <c r="AQ54" s="19">
        <f t="shared" si="47"/>
        <v>0</v>
      </c>
      <c r="AR54" s="19">
        <f t="shared" si="47"/>
        <v>0</v>
      </c>
      <c r="AS54" s="19">
        <f t="shared" si="47"/>
        <v>0</v>
      </c>
      <c r="AT54" s="61"/>
    </row>
    <row r="55" spans="1:46" s="4" customFormat="1" ht="21" customHeight="1">
      <c r="A55" s="20" t="s">
        <v>157</v>
      </c>
      <c r="B55" s="21" t="s">
        <v>158</v>
      </c>
      <c r="C55" s="22">
        <f aca="true" t="shared" si="48" ref="C55:C57">D55+T55+AF55+AP55</f>
        <v>835560</v>
      </c>
      <c r="D55" s="22">
        <f aca="true" t="shared" si="49" ref="D55:D57">SUM(E55:S55)</f>
        <v>634332</v>
      </c>
      <c r="E55" s="22">
        <v>288996</v>
      </c>
      <c r="F55" s="22">
        <v>0</v>
      </c>
      <c r="G55" s="22">
        <v>0</v>
      </c>
      <c r="H55" s="22">
        <v>0</v>
      </c>
      <c r="I55" s="22">
        <v>9408</v>
      </c>
      <c r="J55" s="22">
        <v>180420</v>
      </c>
      <c r="K55" s="22">
        <v>0</v>
      </c>
      <c r="L55" s="22">
        <v>0</v>
      </c>
      <c r="M55" s="22">
        <v>52525</v>
      </c>
      <c r="N55" s="22">
        <v>57300</v>
      </c>
      <c r="O55" s="22">
        <v>21600</v>
      </c>
      <c r="P55" s="22">
        <v>24083</v>
      </c>
      <c r="Q55" s="35">
        <v>0</v>
      </c>
      <c r="R55" s="36">
        <v>0</v>
      </c>
      <c r="S55" s="22">
        <v>0</v>
      </c>
      <c r="T55" s="22">
        <f aca="true" t="shared" si="50" ref="T55:T57">SUM(U55:AE55)</f>
        <v>39228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38988</v>
      </c>
      <c r="AB55" s="22">
        <v>240</v>
      </c>
      <c r="AC55" s="22">
        <v>0</v>
      </c>
      <c r="AD55" s="22">
        <v>0</v>
      </c>
      <c r="AE55" s="22">
        <v>0</v>
      </c>
      <c r="AF55" s="35">
        <f aca="true" t="shared" si="51" ref="AF55:AF57">SUM(AG55:AO55)</f>
        <v>162000</v>
      </c>
      <c r="AG55" s="36">
        <v>12000</v>
      </c>
      <c r="AH55" s="22">
        <v>0</v>
      </c>
      <c r="AI55" s="22">
        <v>0</v>
      </c>
      <c r="AJ55" s="22">
        <v>30000</v>
      </c>
      <c r="AK55" s="47"/>
      <c r="AL55" s="48"/>
      <c r="AM55" s="51">
        <v>0</v>
      </c>
      <c r="AN55" s="22">
        <v>20000</v>
      </c>
      <c r="AO55" s="22">
        <v>100000</v>
      </c>
      <c r="AP55" s="22">
        <f t="shared" si="45"/>
        <v>0</v>
      </c>
      <c r="AQ55" s="22"/>
      <c r="AR55" s="22">
        <v>0</v>
      </c>
      <c r="AS55" s="22">
        <v>0</v>
      </c>
      <c r="AT55" s="59" t="s">
        <v>159</v>
      </c>
    </row>
    <row r="56" spans="1:46" s="4" customFormat="1" ht="21" customHeight="1">
      <c r="A56" s="20" t="s">
        <v>160</v>
      </c>
      <c r="B56" s="21" t="s">
        <v>161</v>
      </c>
      <c r="C56" s="22">
        <f t="shared" si="48"/>
        <v>111426</v>
      </c>
      <c r="D56" s="22">
        <f t="shared" si="49"/>
        <v>100870</v>
      </c>
      <c r="E56" s="22">
        <v>48072</v>
      </c>
      <c r="F56" s="22">
        <v>0</v>
      </c>
      <c r="G56" s="22">
        <v>0</v>
      </c>
      <c r="H56" s="22">
        <v>0</v>
      </c>
      <c r="I56" s="22">
        <v>2352</v>
      </c>
      <c r="J56" s="22">
        <v>0</v>
      </c>
      <c r="K56" s="22">
        <v>26160</v>
      </c>
      <c r="L56" s="22">
        <v>15480</v>
      </c>
      <c r="M56" s="22">
        <v>0</v>
      </c>
      <c r="N56" s="22">
        <v>0</v>
      </c>
      <c r="O56" s="22">
        <v>4800</v>
      </c>
      <c r="P56" s="22">
        <v>4006</v>
      </c>
      <c r="Q56" s="35">
        <v>0</v>
      </c>
      <c r="R56" s="36">
        <v>0</v>
      </c>
      <c r="S56" s="22">
        <v>0</v>
      </c>
      <c r="T56" s="22">
        <f t="shared" si="50"/>
        <v>7556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7496</v>
      </c>
      <c r="AB56" s="22">
        <v>60</v>
      </c>
      <c r="AC56" s="22">
        <v>0</v>
      </c>
      <c r="AD56" s="22">
        <v>0</v>
      </c>
      <c r="AE56" s="22">
        <v>0</v>
      </c>
      <c r="AF56" s="35">
        <f t="shared" si="51"/>
        <v>3000</v>
      </c>
      <c r="AG56" s="36">
        <v>3000</v>
      </c>
      <c r="AH56" s="22">
        <v>0</v>
      </c>
      <c r="AI56" s="22">
        <v>0</v>
      </c>
      <c r="AJ56" s="22">
        <v>0</v>
      </c>
      <c r="AK56" s="47"/>
      <c r="AL56" s="48"/>
      <c r="AM56" s="51">
        <v>0</v>
      </c>
      <c r="AN56" s="22"/>
      <c r="AO56" s="22">
        <v>0</v>
      </c>
      <c r="AP56" s="22">
        <f t="shared" si="45"/>
        <v>0</v>
      </c>
      <c r="AQ56" s="22"/>
      <c r="AR56" s="22">
        <v>0</v>
      </c>
      <c r="AS56" s="22">
        <v>0</v>
      </c>
      <c r="AT56" s="60"/>
    </row>
    <row r="57" spans="1:46" s="4" customFormat="1" ht="27">
      <c r="A57" s="20" t="s">
        <v>162</v>
      </c>
      <c r="B57" s="21" t="s">
        <v>163</v>
      </c>
      <c r="C57" s="22">
        <f t="shared" si="48"/>
        <v>576551</v>
      </c>
      <c r="D57" s="22">
        <f t="shared" si="49"/>
        <v>430405</v>
      </c>
      <c r="E57" s="22">
        <v>187356</v>
      </c>
      <c r="F57" s="22">
        <v>0</v>
      </c>
      <c r="G57" s="22">
        <v>0</v>
      </c>
      <c r="H57" s="22">
        <v>0</v>
      </c>
      <c r="I57" s="22">
        <v>7056</v>
      </c>
      <c r="J57" s="22">
        <v>128880</v>
      </c>
      <c r="K57" s="22">
        <v>0</v>
      </c>
      <c r="L57" s="22">
        <v>0</v>
      </c>
      <c r="M57" s="22">
        <v>36300</v>
      </c>
      <c r="N57" s="22">
        <v>39600</v>
      </c>
      <c r="O57" s="22">
        <v>15600</v>
      </c>
      <c r="P57" s="22">
        <v>15613</v>
      </c>
      <c r="Q57" s="35">
        <v>0</v>
      </c>
      <c r="R57" s="36">
        <v>0</v>
      </c>
      <c r="S57" s="22">
        <v>0</v>
      </c>
      <c r="T57" s="22">
        <f t="shared" si="50"/>
        <v>77146</v>
      </c>
      <c r="U57" s="22">
        <v>0</v>
      </c>
      <c r="V57" s="22">
        <v>0</v>
      </c>
      <c r="W57" s="22">
        <v>50572</v>
      </c>
      <c r="X57" s="22">
        <v>0</v>
      </c>
      <c r="Y57" s="22">
        <v>0</v>
      </c>
      <c r="Z57" s="22">
        <v>0</v>
      </c>
      <c r="AA57" s="22">
        <v>26364</v>
      </c>
      <c r="AB57" s="22">
        <v>210</v>
      </c>
      <c r="AC57" s="22">
        <v>0</v>
      </c>
      <c r="AD57" s="22">
        <v>0</v>
      </c>
      <c r="AE57" s="22">
        <v>0</v>
      </c>
      <c r="AF57" s="35">
        <f t="shared" si="51"/>
        <v>69000</v>
      </c>
      <c r="AG57" s="36">
        <v>9000</v>
      </c>
      <c r="AH57" s="22">
        <v>0</v>
      </c>
      <c r="AI57" s="22">
        <v>0</v>
      </c>
      <c r="AJ57" s="22">
        <v>10000</v>
      </c>
      <c r="AK57" s="47"/>
      <c r="AL57" s="48"/>
      <c r="AM57" s="51">
        <v>0</v>
      </c>
      <c r="AN57" s="22">
        <v>20000</v>
      </c>
      <c r="AO57" s="22">
        <v>30000</v>
      </c>
      <c r="AP57" s="22">
        <f t="shared" si="45"/>
        <v>0</v>
      </c>
      <c r="AQ57" s="22"/>
      <c r="AR57" s="22">
        <v>0</v>
      </c>
      <c r="AS57" s="22">
        <v>0</v>
      </c>
      <c r="AT57" s="62" t="s">
        <v>164</v>
      </c>
    </row>
    <row r="58" spans="1:46" s="5" customFormat="1" ht="13.5">
      <c r="A58" s="14" t="s">
        <v>165</v>
      </c>
      <c r="B58" s="18" t="s">
        <v>166</v>
      </c>
      <c r="C58" s="19">
        <f aca="true" t="shared" si="52" ref="C58:AJ58">SUM(C59:C61)</f>
        <v>6278488</v>
      </c>
      <c r="D58" s="19">
        <f t="shared" si="52"/>
        <v>4035733</v>
      </c>
      <c r="E58" s="19">
        <f t="shared" si="52"/>
        <v>1810116</v>
      </c>
      <c r="F58" s="19">
        <f t="shared" si="52"/>
        <v>0</v>
      </c>
      <c r="G58" s="19">
        <f t="shared" si="52"/>
        <v>0</v>
      </c>
      <c r="H58" s="19">
        <f t="shared" si="52"/>
        <v>142560</v>
      </c>
      <c r="I58" s="19">
        <f t="shared" si="52"/>
        <v>63504</v>
      </c>
      <c r="J58" s="19">
        <f t="shared" si="52"/>
        <v>764760</v>
      </c>
      <c r="K58" s="19">
        <f t="shared" si="52"/>
        <v>280008</v>
      </c>
      <c r="L58" s="19">
        <f t="shared" si="52"/>
        <v>164892</v>
      </c>
      <c r="M58" s="19">
        <f t="shared" si="52"/>
        <v>226050</v>
      </c>
      <c r="N58" s="19">
        <f t="shared" si="52"/>
        <v>246600</v>
      </c>
      <c r="O58" s="19">
        <f t="shared" si="52"/>
        <v>186400</v>
      </c>
      <c r="P58" s="19">
        <f t="shared" si="52"/>
        <v>150843</v>
      </c>
      <c r="Q58" s="33">
        <f t="shared" si="52"/>
        <v>0</v>
      </c>
      <c r="R58" s="34">
        <f t="shared" si="52"/>
        <v>0</v>
      </c>
      <c r="S58" s="19">
        <f t="shared" si="52"/>
        <v>0</v>
      </c>
      <c r="T58" s="19">
        <f t="shared" si="52"/>
        <v>914784</v>
      </c>
      <c r="U58" s="19">
        <f t="shared" si="52"/>
        <v>0</v>
      </c>
      <c r="V58" s="19">
        <f t="shared" si="52"/>
        <v>0</v>
      </c>
      <c r="W58" s="19">
        <f t="shared" si="52"/>
        <v>662088</v>
      </c>
      <c r="X58" s="19">
        <f t="shared" si="52"/>
        <v>0</v>
      </c>
      <c r="Y58" s="19">
        <f t="shared" si="52"/>
        <v>0</v>
      </c>
      <c r="Z58" s="19">
        <f t="shared" si="52"/>
        <v>0</v>
      </c>
      <c r="AA58" s="19">
        <f t="shared" si="52"/>
        <v>250656</v>
      </c>
      <c r="AB58" s="19">
        <f t="shared" si="52"/>
        <v>2040</v>
      </c>
      <c r="AC58" s="19">
        <f t="shared" si="52"/>
        <v>0</v>
      </c>
      <c r="AD58" s="19">
        <f t="shared" si="52"/>
        <v>0</v>
      </c>
      <c r="AE58" s="19">
        <f t="shared" si="52"/>
        <v>0</v>
      </c>
      <c r="AF58" s="33">
        <f t="shared" si="52"/>
        <v>1301257</v>
      </c>
      <c r="AG58" s="34">
        <f t="shared" si="52"/>
        <v>691500</v>
      </c>
      <c r="AH58" s="19">
        <f t="shared" si="52"/>
        <v>14000</v>
      </c>
      <c r="AI58" s="19">
        <f t="shared" si="52"/>
        <v>20257</v>
      </c>
      <c r="AJ58" s="19">
        <f t="shared" si="52"/>
        <v>0</v>
      </c>
      <c r="AK58" s="47"/>
      <c r="AL58" s="48"/>
      <c r="AM58" s="50">
        <f aca="true" t="shared" si="53" ref="AM58:AS58">SUM(AM59:AM61)</f>
        <v>125500</v>
      </c>
      <c r="AN58" s="19">
        <f t="shared" si="53"/>
        <v>50000</v>
      </c>
      <c r="AO58" s="19">
        <f t="shared" si="53"/>
        <v>400000</v>
      </c>
      <c r="AP58" s="19">
        <f t="shared" si="53"/>
        <v>26714</v>
      </c>
      <c r="AQ58" s="19">
        <f t="shared" si="53"/>
        <v>0</v>
      </c>
      <c r="AR58" s="19">
        <f t="shared" si="53"/>
        <v>0</v>
      </c>
      <c r="AS58" s="19">
        <f t="shared" si="53"/>
        <v>26714</v>
      </c>
      <c r="AT58" s="61"/>
    </row>
    <row r="59" spans="1:46" s="4" customFormat="1" ht="25.5" customHeight="1">
      <c r="A59" s="20" t="s">
        <v>167</v>
      </c>
      <c r="B59" s="21" t="s">
        <v>168</v>
      </c>
      <c r="C59" s="22">
        <f aca="true" t="shared" si="54" ref="C59:C61">D59+T59+AF59+AP59</f>
        <v>4397146</v>
      </c>
      <c r="D59" s="22">
        <f aca="true" t="shared" si="55" ref="D59:D61">SUM(E59:S59)</f>
        <v>2831310</v>
      </c>
      <c r="E59" s="22">
        <v>1231728</v>
      </c>
      <c r="F59" s="22">
        <v>0</v>
      </c>
      <c r="G59" s="22">
        <v>0</v>
      </c>
      <c r="H59" s="22">
        <v>87120</v>
      </c>
      <c r="I59" s="22">
        <v>38808</v>
      </c>
      <c r="J59" s="22">
        <v>764760</v>
      </c>
      <c r="K59" s="22">
        <v>0</v>
      </c>
      <c r="L59" s="22">
        <v>0</v>
      </c>
      <c r="M59" s="22">
        <v>226050</v>
      </c>
      <c r="N59" s="22">
        <v>246600</v>
      </c>
      <c r="O59" s="22">
        <v>133600</v>
      </c>
      <c r="P59" s="22">
        <v>102644</v>
      </c>
      <c r="Q59" s="35">
        <v>0</v>
      </c>
      <c r="R59" s="36">
        <v>0</v>
      </c>
      <c r="S59" s="22">
        <v>0</v>
      </c>
      <c r="T59" s="22">
        <f aca="true" t="shared" si="56" ref="T59:T61">SUM(U59:AE59)</f>
        <v>829122</v>
      </c>
      <c r="U59" s="22">
        <v>0</v>
      </c>
      <c r="V59" s="22">
        <v>0</v>
      </c>
      <c r="W59" s="22">
        <v>662088</v>
      </c>
      <c r="X59" s="22">
        <v>0</v>
      </c>
      <c r="Y59" s="22">
        <v>0</v>
      </c>
      <c r="Z59" s="22">
        <v>0</v>
      </c>
      <c r="AA59" s="22">
        <v>165624</v>
      </c>
      <c r="AB59" s="22">
        <v>1410</v>
      </c>
      <c r="AC59" s="22">
        <v>0</v>
      </c>
      <c r="AD59" s="22">
        <v>0</v>
      </c>
      <c r="AE59" s="22">
        <v>0</v>
      </c>
      <c r="AF59" s="35">
        <f aca="true" t="shared" si="57" ref="AF59:AF61">SUM(AG59:AO59)</f>
        <v>710000</v>
      </c>
      <c r="AG59" s="36">
        <v>660000</v>
      </c>
      <c r="AH59" s="22">
        <v>0</v>
      </c>
      <c r="AI59" s="22">
        <v>0</v>
      </c>
      <c r="AJ59" s="22">
        <v>0</v>
      </c>
      <c r="AK59" s="47"/>
      <c r="AL59" s="48"/>
      <c r="AM59" s="51">
        <v>0</v>
      </c>
      <c r="AN59" s="22">
        <v>50000</v>
      </c>
      <c r="AO59" s="22">
        <v>0</v>
      </c>
      <c r="AP59" s="22">
        <f aca="true" t="shared" si="58" ref="AP59:AP61">SUM(AQ59:AS59)</f>
        <v>26714</v>
      </c>
      <c r="AQ59" s="22"/>
      <c r="AR59" s="22">
        <v>0</v>
      </c>
      <c r="AS59" s="22">
        <v>26714</v>
      </c>
      <c r="AT59" s="59" t="s">
        <v>169</v>
      </c>
    </row>
    <row r="60" spans="1:46" s="4" customFormat="1" ht="25.5" customHeight="1">
      <c r="A60" s="20" t="s">
        <v>170</v>
      </c>
      <c r="B60" s="21" t="s">
        <v>171</v>
      </c>
      <c r="C60" s="22">
        <f t="shared" si="54"/>
        <v>1321585</v>
      </c>
      <c r="D60" s="22">
        <f t="shared" si="55"/>
        <v>1204423</v>
      </c>
      <c r="E60" s="22">
        <v>578388</v>
      </c>
      <c r="F60" s="22">
        <v>0</v>
      </c>
      <c r="G60" s="22">
        <v>0</v>
      </c>
      <c r="H60" s="22">
        <v>55440</v>
      </c>
      <c r="I60" s="22">
        <v>24696</v>
      </c>
      <c r="J60" s="22">
        <v>0</v>
      </c>
      <c r="K60" s="22">
        <v>280008</v>
      </c>
      <c r="L60" s="22">
        <v>164892</v>
      </c>
      <c r="M60" s="22">
        <v>0</v>
      </c>
      <c r="N60" s="22">
        <v>0</v>
      </c>
      <c r="O60" s="22">
        <v>52800</v>
      </c>
      <c r="P60" s="22">
        <v>48199</v>
      </c>
      <c r="Q60" s="35">
        <v>0</v>
      </c>
      <c r="R60" s="36">
        <v>0</v>
      </c>
      <c r="S60" s="22">
        <v>0</v>
      </c>
      <c r="T60" s="22">
        <f t="shared" si="56"/>
        <v>85662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85032</v>
      </c>
      <c r="AB60" s="22">
        <v>630</v>
      </c>
      <c r="AC60" s="22">
        <v>0</v>
      </c>
      <c r="AD60" s="22">
        <v>0</v>
      </c>
      <c r="AE60" s="22">
        <v>0</v>
      </c>
      <c r="AF60" s="35">
        <f t="shared" si="57"/>
        <v>31500</v>
      </c>
      <c r="AG60" s="36">
        <v>31500</v>
      </c>
      <c r="AH60" s="22">
        <v>0</v>
      </c>
      <c r="AI60" s="22">
        <v>0</v>
      </c>
      <c r="AJ60" s="22">
        <v>0</v>
      </c>
      <c r="AK60" s="47"/>
      <c r="AL60" s="48"/>
      <c r="AM60" s="51">
        <v>0</v>
      </c>
      <c r="AN60" s="22"/>
      <c r="AO60" s="22">
        <v>0</v>
      </c>
      <c r="AP60" s="22">
        <f t="shared" si="58"/>
        <v>0</v>
      </c>
      <c r="AQ60" s="22"/>
      <c r="AR60" s="22">
        <v>0</v>
      </c>
      <c r="AS60" s="22">
        <v>0</v>
      </c>
      <c r="AT60" s="60"/>
    </row>
    <row r="61" spans="1:46" s="6" customFormat="1" ht="27">
      <c r="A61" s="20" t="s">
        <v>172</v>
      </c>
      <c r="B61" s="21" t="s">
        <v>173</v>
      </c>
      <c r="C61" s="22">
        <f t="shared" si="54"/>
        <v>559757</v>
      </c>
      <c r="D61" s="22">
        <f t="shared" si="55"/>
        <v>0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35"/>
      <c r="R61" s="36"/>
      <c r="S61" s="22"/>
      <c r="T61" s="22">
        <f t="shared" si="56"/>
        <v>0</v>
      </c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35">
        <f t="shared" si="57"/>
        <v>559757</v>
      </c>
      <c r="AG61" s="36"/>
      <c r="AH61" s="22">
        <v>14000</v>
      </c>
      <c r="AI61" s="22">
        <v>20257</v>
      </c>
      <c r="AJ61" s="22"/>
      <c r="AK61" s="47"/>
      <c r="AL61" s="48"/>
      <c r="AM61" s="51">
        <v>125500</v>
      </c>
      <c r="AN61" s="22"/>
      <c r="AO61" s="22">
        <v>400000</v>
      </c>
      <c r="AP61" s="22">
        <f t="shared" si="58"/>
        <v>0</v>
      </c>
      <c r="AQ61" s="22"/>
      <c r="AR61" s="22"/>
      <c r="AS61" s="22"/>
      <c r="AT61" s="62"/>
    </row>
    <row r="62" spans="1:46" s="5" customFormat="1" ht="13.5">
      <c r="A62" s="14" t="s">
        <v>174</v>
      </c>
      <c r="B62" s="18" t="s">
        <v>175</v>
      </c>
      <c r="C62" s="19">
        <f aca="true" t="shared" si="59" ref="C62:AJ62">SUM(C63)</f>
        <v>4839185</v>
      </c>
      <c r="D62" s="19">
        <f t="shared" si="59"/>
        <v>1774044</v>
      </c>
      <c r="E62" s="19">
        <f t="shared" si="59"/>
        <v>853836</v>
      </c>
      <c r="F62" s="19">
        <f t="shared" si="59"/>
        <v>0</v>
      </c>
      <c r="G62" s="19">
        <f t="shared" si="59"/>
        <v>0</v>
      </c>
      <c r="H62" s="19">
        <f t="shared" si="59"/>
        <v>0</v>
      </c>
      <c r="I62" s="19">
        <f t="shared" si="59"/>
        <v>23520</v>
      </c>
      <c r="J62" s="19">
        <f t="shared" si="59"/>
        <v>480960</v>
      </c>
      <c r="K62" s="19">
        <f t="shared" si="59"/>
        <v>0</v>
      </c>
      <c r="L62" s="19">
        <f t="shared" si="59"/>
        <v>0</v>
      </c>
      <c r="M62" s="19">
        <f t="shared" si="59"/>
        <v>136675</v>
      </c>
      <c r="N62" s="19">
        <f t="shared" si="59"/>
        <v>149100</v>
      </c>
      <c r="O62" s="19">
        <f t="shared" si="59"/>
        <v>58800</v>
      </c>
      <c r="P62" s="19">
        <f t="shared" si="59"/>
        <v>71153</v>
      </c>
      <c r="Q62" s="33">
        <f t="shared" si="59"/>
        <v>0</v>
      </c>
      <c r="R62" s="34">
        <f t="shared" si="59"/>
        <v>0</v>
      </c>
      <c r="S62" s="19">
        <f t="shared" si="59"/>
        <v>0</v>
      </c>
      <c r="T62" s="19">
        <f t="shared" si="59"/>
        <v>2705141</v>
      </c>
      <c r="U62" s="19">
        <f t="shared" si="59"/>
        <v>0</v>
      </c>
      <c r="V62" s="19">
        <f t="shared" si="59"/>
        <v>0</v>
      </c>
      <c r="W62" s="19">
        <f t="shared" si="59"/>
        <v>2433492</v>
      </c>
      <c r="X62" s="19">
        <f t="shared" si="59"/>
        <v>155200</v>
      </c>
      <c r="Y62" s="19">
        <f t="shared" si="59"/>
        <v>0</v>
      </c>
      <c r="Z62" s="19">
        <f t="shared" si="59"/>
        <v>0</v>
      </c>
      <c r="AA62" s="19">
        <f t="shared" si="59"/>
        <v>110707</v>
      </c>
      <c r="AB62" s="19">
        <f t="shared" si="59"/>
        <v>2190</v>
      </c>
      <c r="AC62" s="19">
        <f t="shared" si="59"/>
        <v>3552</v>
      </c>
      <c r="AD62" s="19">
        <f t="shared" si="59"/>
        <v>0</v>
      </c>
      <c r="AE62" s="19">
        <f t="shared" si="59"/>
        <v>0</v>
      </c>
      <c r="AF62" s="33">
        <f t="shared" si="59"/>
        <v>260000</v>
      </c>
      <c r="AG62" s="34">
        <f t="shared" si="59"/>
        <v>30000</v>
      </c>
      <c r="AH62" s="19">
        <f t="shared" si="59"/>
        <v>10000</v>
      </c>
      <c r="AI62" s="19">
        <f t="shared" si="59"/>
        <v>0</v>
      </c>
      <c r="AJ62" s="19">
        <f t="shared" si="59"/>
        <v>30000</v>
      </c>
      <c r="AK62" s="47"/>
      <c r="AL62" s="48"/>
      <c r="AM62" s="50">
        <f aca="true" t="shared" si="60" ref="AM62:AS62">SUM(AM63)</f>
        <v>20000</v>
      </c>
      <c r="AN62" s="19">
        <f t="shared" si="60"/>
        <v>20000</v>
      </c>
      <c r="AO62" s="19">
        <f t="shared" si="60"/>
        <v>150000</v>
      </c>
      <c r="AP62" s="19">
        <f t="shared" si="60"/>
        <v>100000</v>
      </c>
      <c r="AQ62" s="19">
        <f t="shared" si="60"/>
        <v>0</v>
      </c>
      <c r="AR62" s="19">
        <f t="shared" si="60"/>
        <v>0</v>
      </c>
      <c r="AS62" s="19">
        <f t="shared" si="60"/>
        <v>100000</v>
      </c>
      <c r="AT62" s="61"/>
    </row>
    <row r="63" spans="1:46" s="4" customFormat="1" ht="27">
      <c r="A63" s="20" t="s">
        <v>176</v>
      </c>
      <c r="B63" s="21" t="s">
        <v>177</v>
      </c>
      <c r="C63" s="22">
        <f aca="true" t="shared" si="61" ref="C63:C66">D63+T63+AF63+AP63</f>
        <v>4839185</v>
      </c>
      <c r="D63" s="22">
        <f aca="true" t="shared" si="62" ref="D63:D66">SUM(E63:S63)</f>
        <v>1774044</v>
      </c>
      <c r="E63" s="22">
        <v>853836</v>
      </c>
      <c r="F63" s="22">
        <v>0</v>
      </c>
      <c r="G63" s="22">
        <v>0</v>
      </c>
      <c r="H63" s="22">
        <v>0</v>
      </c>
      <c r="I63" s="22">
        <v>23520</v>
      </c>
      <c r="J63" s="22">
        <v>480960</v>
      </c>
      <c r="K63" s="22">
        <v>0</v>
      </c>
      <c r="L63" s="22">
        <v>0</v>
      </c>
      <c r="M63" s="22">
        <v>136675</v>
      </c>
      <c r="N63" s="22">
        <v>149100</v>
      </c>
      <c r="O63" s="22">
        <v>58800</v>
      </c>
      <c r="P63" s="22">
        <v>71153</v>
      </c>
      <c r="Q63" s="35">
        <v>0</v>
      </c>
      <c r="R63" s="36">
        <v>0</v>
      </c>
      <c r="S63" s="22">
        <v>0</v>
      </c>
      <c r="T63" s="22">
        <f aca="true" t="shared" si="63" ref="T63:T66">SUM(U63:AE63)</f>
        <v>2705141</v>
      </c>
      <c r="U63" s="22">
        <v>0</v>
      </c>
      <c r="V63" s="22">
        <v>0</v>
      </c>
      <c r="W63" s="22">
        <v>2433492</v>
      </c>
      <c r="X63" s="22">
        <v>155200</v>
      </c>
      <c r="Y63" s="22">
        <v>0</v>
      </c>
      <c r="Z63" s="22">
        <v>0</v>
      </c>
      <c r="AA63" s="22">
        <v>110707</v>
      </c>
      <c r="AB63" s="22">
        <v>2190</v>
      </c>
      <c r="AC63" s="22">
        <v>3552</v>
      </c>
      <c r="AD63" s="22">
        <v>0</v>
      </c>
      <c r="AE63" s="22">
        <v>0</v>
      </c>
      <c r="AF63" s="35">
        <f aca="true" t="shared" si="64" ref="AF63:AF66">SUM(AG63:AO63)</f>
        <v>260000</v>
      </c>
      <c r="AG63" s="36">
        <v>30000</v>
      </c>
      <c r="AH63" s="22">
        <v>10000</v>
      </c>
      <c r="AI63" s="22">
        <v>0</v>
      </c>
      <c r="AJ63" s="22">
        <v>30000</v>
      </c>
      <c r="AK63" s="47"/>
      <c r="AL63" s="48"/>
      <c r="AM63" s="51">
        <v>20000</v>
      </c>
      <c r="AN63" s="22">
        <v>20000</v>
      </c>
      <c r="AO63" s="22">
        <v>150000</v>
      </c>
      <c r="AP63" s="22">
        <f aca="true" t="shared" si="65" ref="AP63:AP66">SUM(AQ63:AS63)</f>
        <v>100000</v>
      </c>
      <c r="AQ63" s="22"/>
      <c r="AR63" s="22">
        <v>0</v>
      </c>
      <c r="AS63" s="22">
        <v>100000</v>
      </c>
      <c r="AT63" s="62" t="s">
        <v>178</v>
      </c>
    </row>
    <row r="64" spans="1:46" s="5" customFormat="1" ht="13.5">
      <c r="A64" s="14" t="s">
        <v>179</v>
      </c>
      <c r="B64" s="18" t="s">
        <v>180</v>
      </c>
      <c r="C64" s="19">
        <f aca="true" t="shared" si="66" ref="C64:AJ64">SUM(C65:C66)</f>
        <v>18476563</v>
      </c>
      <c r="D64" s="19">
        <f t="shared" si="66"/>
        <v>11881043</v>
      </c>
      <c r="E64" s="19">
        <f t="shared" si="66"/>
        <v>5376180</v>
      </c>
      <c r="F64" s="19">
        <f t="shared" si="66"/>
        <v>0</v>
      </c>
      <c r="G64" s="19">
        <f t="shared" si="66"/>
        <v>0</v>
      </c>
      <c r="H64" s="19">
        <f t="shared" si="66"/>
        <v>197568</v>
      </c>
      <c r="I64" s="19">
        <f t="shared" si="66"/>
        <v>0</v>
      </c>
      <c r="J64" s="19">
        <f t="shared" si="66"/>
        <v>2021400</v>
      </c>
      <c r="K64" s="19">
        <f t="shared" si="66"/>
        <v>1032168</v>
      </c>
      <c r="L64" s="19">
        <f t="shared" si="66"/>
        <v>609937</v>
      </c>
      <c r="M64" s="19">
        <f t="shared" si="66"/>
        <v>942415</v>
      </c>
      <c r="N64" s="19">
        <f t="shared" si="66"/>
        <v>807360</v>
      </c>
      <c r="O64" s="19">
        <f t="shared" si="66"/>
        <v>446000</v>
      </c>
      <c r="P64" s="19">
        <f t="shared" si="66"/>
        <v>448015</v>
      </c>
      <c r="Q64" s="33">
        <f t="shared" si="66"/>
        <v>0</v>
      </c>
      <c r="R64" s="34">
        <f t="shared" si="66"/>
        <v>0</v>
      </c>
      <c r="S64" s="19">
        <f t="shared" si="66"/>
        <v>0</v>
      </c>
      <c r="T64" s="19">
        <f t="shared" si="66"/>
        <v>4661350</v>
      </c>
      <c r="U64" s="19">
        <f t="shared" si="66"/>
        <v>250650</v>
      </c>
      <c r="V64" s="19">
        <f t="shared" si="66"/>
        <v>0</v>
      </c>
      <c r="W64" s="19">
        <f t="shared" si="66"/>
        <v>3603688</v>
      </c>
      <c r="X64" s="19">
        <f t="shared" si="66"/>
        <v>0</v>
      </c>
      <c r="Y64" s="19">
        <f t="shared" si="66"/>
        <v>0</v>
      </c>
      <c r="Z64" s="19">
        <f t="shared" si="66"/>
        <v>0</v>
      </c>
      <c r="AA64" s="19">
        <f t="shared" si="66"/>
        <v>751260</v>
      </c>
      <c r="AB64" s="19">
        <f t="shared" si="66"/>
        <v>7680</v>
      </c>
      <c r="AC64" s="19">
        <f t="shared" si="66"/>
        <v>48072</v>
      </c>
      <c r="AD64" s="19">
        <f t="shared" si="66"/>
        <v>0</v>
      </c>
      <c r="AE64" s="19">
        <f t="shared" si="66"/>
        <v>0</v>
      </c>
      <c r="AF64" s="33">
        <f t="shared" si="66"/>
        <v>1634170</v>
      </c>
      <c r="AG64" s="34">
        <f t="shared" si="66"/>
        <v>252000</v>
      </c>
      <c r="AH64" s="19">
        <f t="shared" si="66"/>
        <v>95320</v>
      </c>
      <c r="AI64" s="19">
        <f t="shared" si="66"/>
        <v>106850</v>
      </c>
      <c r="AJ64" s="19">
        <f t="shared" si="66"/>
        <v>270000</v>
      </c>
      <c r="AK64" s="47"/>
      <c r="AL64" s="48"/>
      <c r="AM64" s="50">
        <f aca="true" t="shared" si="67" ref="AM64:AS64">SUM(AM65:AM66)</f>
        <v>0</v>
      </c>
      <c r="AN64" s="19">
        <f t="shared" si="67"/>
        <v>110000</v>
      </c>
      <c r="AO64" s="19">
        <f t="shared" si="67"/>
        <v>800000</v>
      </c>
      <c r="AP64" s="19">
        <f t="shared" si="67"/>
        <v>300000</v>
      </c>
      <c r="AQ64" s="19">
        <f t="shared" si="67"/>
        <v>0</v>
      </c>
      <c r="AR64" s="19">
        <f t="shared" si="67"/>
        <v>0</v>
      </c>
      <c r="AS64" s="19">
        <f t="shared" si="67"/>
        <v>300000</v>
      </c>
      <c r="AT64" s="61"/>
    </row>
    <row r="65" spans="1:46" s="6" customFormat="1" ht="37.5" customHeight="1">
      <c r="A65" s="20" t="s">
        <v>181</v>
      </c>
      <c r="B65" s="21" t="s">
        <v>182</v>
      </c>
      <c r="C65" s="22">
        <f t="shared" si="61"/>
        <v>12692130</v>
      </c>
      <c r="D65" s="22">
        <f t="shared" si="62"/>
        <v>7358282</v>
      </c>
      <c r="E65" s="22">
        <v>3224484</v>
      </c>
      <c r="F65" s="22">
        <v>0</v>
      </c>
      <c r="G65" s="22">
        <v>0</v>
      </c>
      <c r="H65" s="22">
        <v>107016</v>
      </c>
      <c r="I65" s="22">
        <v>0</v>
      </c>
      <c r="J65" s="22">
        <v>2021400</v>
      </c>
      <c r="K65" s="22">
        <v>0</v>
      </c>
      <c r="L65" s="22">
        <v>0</v>
      </c>
      <c r="M65" s="22">
        <v>768995</v>
      </c>
      <c r="N65" s="22">
        <v>716880</v>
      </c>
      <c r="O65" s="22">
        <v>250800</v>
      </c>
      <c r="P65" s="22">
        <v>268707</v>
      </c>
      <c r="Q65" s="35">
        <v>0</v>
      </c>
      <c r="R65" s="36">
        <v>0</v>
      </c>
      <c r="S65" s="22">
        <v>0</v>
      </c>
      <c r="T65" s="22">
        <f t="shared" si="63"/>
        <v>3515178</v>
      </c>
      <c r="U65" s="22">
        <v>250650</v>
      </c>
      <c r="V65" s="22">
        <v>0</v>
      </c>
      <c r="W65" s="22">
        <v>2778516</v>
      </c>
      <c r="X65" s="22">
        <v>0</v>
      </c>
      <c r="Y65" s="22">
        <v>0</v>
      </c>
      <c r="Z65" s="22">
        <v>0</v>
      </c>
      <c r="AA65" s="22">
        <v>436692</v>
      </c>
      <c r="AB65" s="22">
        <v>4800</v>
      </c>
      <c r="AC65" s="22">
        <v>44520</v>
      </c>
      <c r="AD65" s="22">
        <v>0</v>
      </c>
      <c r="AE65" s="22">
        <v>0</v>
      </c>
      <c r="AF65" s="35">
        <f t="shared" si="64"/>
        <v>1518670</v>
      </c>
      <c r="AG65" s="36">
        <v>136500</v>
      </c>
      <c r="AH65" s="22">
        <v>95320</v>
      </c>
      <c r="AI65" s="22">
        <v>106850</v>
      </c>
      <c r="AJ65" s="22">
        <v>270000</v>
      </c>
      <c r="AK65" s="47"/>
      <c r="AL65" s="48"/>
      <c r="AM65" s="51">
        <v>0</v>
      </c>
      <c r="AN65" s="22">
        <v>110000</v>
      </c>
      <c r="AO65" s="22">
        <v>800000</v>
      </c>
      <c r="AP65" s="22">
        <f t="shared" si="65"/>
        <v>300000</v>
      </c>
      <c r="AQ65" s="22"/>
      <c r="AR65" s="22">
        <v>0</v>
      </c>
      <c r="AS65" s="22">
        <v>300000</v>
      </c>
      <c r="AT65" s="59" t="s">
        <v>183</v>
      </c>
    </row>
    <row r="66" spans="1:46" s="6" customFormat="1" ht="37.5" customHeight="1">
      <c r="A66" s="20" t="s">
        <v>184</v>
      </c>
      <c r="B66" s="21" t="s">
        <v>185</v>
      </c>
      <c r="C66" s="22">
        <f t="shared" si="61"/>
        <v>5784433</v>
      </c>
      <c r="D66" s="22">
        <f t="shared" si="62"/>
        <v>4522761</v>
      </c>
      <c r="E66" s="22">
        <v>2151696</v>
      </c>
      <c r="F66" s="22">
        <v>0</v>
      </c>
      <c r="G66" s="22">
        <v>0</v>
      </c>
      <c r="H66" s="22">
        <v>90552</v>
      </c>
      <c r="I66" s="22">
        <v>0</v>
      </c>
      <c r="J66" s="22">
        <v>0</v>
      </c>
      <c r="K66" s="22">
        <v>1032168</v>
      </c>
      <c r="L66" s="22">
        <v>609937</v>
      </c>
      <c r="M66" s="22">
        <v>173420</v>
      </c>
      <c r="N66" s="22">
        <v>90480</v>
      </c>
      <c r="O66" s="22">
        <v>195200</v>
      </c>
      <c r="P66" s="22">
        <v>179308</v>
      </c>
      <c r="Q66" s="35">
        <v>0</v>
      </c>
      <c r="R66" s="36">
        <v>0</v>
      </c>
      <c r="S66" s="22">
        <v>0</v>
      </c>
      <c r="T66" s="22">
        <f t="shared" si="63"/>
        <v>1146172</v>
      </c>
      <c r="U66" s="22">
        <v>0</v>
      </c>
      <c r="V66" s="22">
        <v>0</v>
      </c>
      <c r="W66" s="22">
        <v>825172</v>
      </c>
      <c r="X66" s="22">
        <v>0</v>
      </c>
      <c r="Y66" s="22">
        <v>0</v>
      </c>
      <c r="Z66" s="22">
        <v>0</v>
      </c>
      <c r="AA66" s="22">
        <v>314568</v>
      </c>
      <c r="AB66" s="22">
        <v>2880</v>
      </c>
      <c r="AC66" s="22">
        <v>3552</v>
      </c>
      <c r="AD66" s="22">
        <v>0</v>
      </c>
      <c r="AE66" s="22">
        <v>0</v>
      </c>
      <c r="AF66" s="35">
        <f t="shared" si="64"/>
        <v>115500</v>
      </c>
      <c r="AG66" s="36">
        <v>115500</v>
      </c>
      <c r="AH66" s="22">
        <v>0</v>
      </c>
      <c r="AI66" s="22">
        <v>0</v>
      </c>
      <c r="AJ66" s="22">
        <v>0</v>
      </c>
      <c r="AK66" s="47"/>
      <c r="AL66" s="48"/>
      <c r="AM66" s="51">
        <v>0</v>
      </c>
      <c r="AN66" s="22"/>
      <c r="AO66" s="22">
        <v>0</v>
      </c>
      <c r="AP66" s="22">
        <f t="shared" si="65"/>
        <v>0</v>
      </c>
      <c r="AQ66" s="22"/>
      <c r="AR66" s="22">
        <v>0</v>
      </c>
      <c r="AS66" s="22">
        <v>0</v>
      </c>
      <c r="AT66" s="60"/>
    </row>
    <row r="67" spans="1:46" s="5" customFormat="1" ht="13.5">
      <c r="A67" s="14" t="s">
        <v>186</v>
      </c>
      <c r="B67" s="18" t="s">
        <v>187</v>
      </c>
      <c r="C67" s="19">
        <f aca="true" t="shared" si="68" ref="C67:AJ67">SUM(C68)</f>
        <v>413116</v>
      </c>
      <c r="D67" s="19">
        <f t="shared" si="68"/>
        <v>183868</v>
      </c>
      <c r="E67" s="19">
        <f t="shared" si="68"/>
        <v>89064</v>
      </c>
      <c r="F67" s="19">
        <f t="shared" si="68"/>
        <v>0</v>
      </c>
      <c r="G67" s="19">
        <f t="shared" si="68"/>
        <v>0</v>
      </c>
      <c r="H67" s="19">
        <f t="shared" si="68"/>
        <v>0</v>
      </c>
      <c r="I67" s="19">
        <f t="shared" si="68"/>
        <v>2352</v>
      </c>
      <c r="J67" s="19">
        <f t="shared" si="68"/>
        <v>50280</v>
      </c>
      <c r="K67" s="19">
        <f t="shared" si="68"/>
        <v>0</v>
      </c>
      <c r="L67" s="19">
        <f t="shared" si="68"/>
        <v>0</v>
      </c>
      <c r="M67" s="19">
        <f t="shared" si="68"/>
        <v>13750</v>
      </c>
      <c r="N67" s="19">
        <f t="shared" si="68"/>
        <v>15000</v>
      </c>
      <c r="O67" s="19">
        <f t="shared" si="68"/>
        <v>6000</v>
      </c>
      <c r="P67" s="19">
        <f t="shared" si="68"/>
        <v>7422</v>
      </c>
      <c r="Q67" s="33">
        <f t="shared" si="68"/>
        <v>0</v>
      </c>
      <c r="R67" s="34">
        <f t="shared" si="68"/>
        <v>0</v>
      </c>
      <c r="S67" s="19">
        <f t="shared" si="68"/>
        <v>0</v>
      </c>
      <c r="T67" s="19">
        <f t="shared" si="68"/>
        <v>56248</v>
      </c>
      <c r="U67" s="19">
        <f t="shared" si="68"/>
        <v>0</v>
      </c>
      <c r="V67" s="19">
        <f t="shared" si="68"/>
        <v>0</v>
      </c>
      <c r="W67" s="19">
        <f t="shared" si="68"/>
        <v>44656</v>
      </c>
      <c r="X67" s="19">
        <f t="shared" si="68"/>
        <v>0</v>
      </c>
      <c r="Y67" s="19">
        <f t="shared" si="68"/>
        <v>0</v>
      </c>
      <c r="Z67" s="19">
        <f t="shared" si="68"/>
        <v>0</v>
      </c>
      <c r="AA67" s="19">
        <f t="shared" si="68"/>
        <v>11532</v>
      </c>
      <c r="AB67" s="19">
        <f t="shared" si="68"/>
        <v>60</v>
      </c>
      <c r="AC67" s="19">
        <f t="shared" si="68"/>
        <v>0</v>
      </c>
      <c r="AD67" s="19">
        <f t="shared" si="68"/>
        <v>0</v>
      </c>
      <c r="AE67" s="19">
        <f t="shared" si="68"/>
        <v>0</v>
      </c>
      <c r="AF67" s="33">
        <f t="shared" si="68"/>
        <v>73000</v>
      </c>
      <c r="AG67" s="34">
        <f t="shared" si="68"/>
        <v>3000</v>
      </c>
      <c r="AH67" s="19">
        <f t="shared" si="68"/>
        <v>0</v>
      </c>
      <c r="AI67" s="19">
        <f t="shared" si="68"/>
        <v>0</v>
      </c>
      <c r="AJ67" s="19">
        <f t="shared" si="68"/>
        <v>30000</v>
      </c>
      <c r="AK67" s="47"/>
      <c r="AL67" s="48"/>
      <c r="AM67" s="50">
        <f aca="true" t="shared" si="69" ref="AM67:AS67">SUM(AM68)</f>
        <v>0</v>
      </c>
      <c r="AN67" s="19">
        <f t="shared" si="69"/>
        <v>20000</v>
      </c>
      <c r="AO67" s="19">
        <f t="shared" si="69"/>
        <v>20000</v>
      </c>
      <c r="AP67" s="19">
        <f t="shared" si="69"/>
        <v>100000</v>
      </c>
      <c r="AQ67" s="19">
        <f t="shared" si="69"/>
        <v>0</v>
      </c>
      <c r="AR67" s="19">
        <f t="shared" si="69"/>
        <v>0</v>
      </c>
      <c r="AS67" s="19">
        <f t="shared" si="69"/>
        <v>100000</v>
      </c>
      <c r="AT67" s="61"/>
    </row>
    <row r="68" spans="1:46" s="4" customFormat="1" ht="27">
      <c r="A68" s="20" t="s">
        <v>188</v>
      </c>
      <c r="B68" s="21" t="s">
        <v>189</v>
      </c>
      <c r="C68" s="22">
        <f aca="true" t="shared" si="70" ref="C68:C72">D68+T68+AF68+AP68</f>
        <v>413116</v>
      </c>
      <c r="D68" s="22">
        <f aca="true" t="shared" si="71" ref="D68:D72">SUM(E68:S68)</f>
        <v>183868</v>
      </c>
      <c r="E68" s="22">
        <v>89064</v>
      </c>
      <c r="F68" s="22">
        <v>0</v>
      </c>
      <c r="G68" s="22">
        <v>0</v>
      </c>
      <c r="H68" s="22">
        <v>0</v>
      </c>
      <c r="I68" s="22">
        <v>2352</v>
      </c>
      <c r="J68" s="22">
        <v>50280</v>
      </c>
      <c r="K68" s="22">
        <v>0</v>
      </c>
      <c r="L68" s="22">
        <v>0</v>
      </c>
      <c r="M68" s="22">
        <v>13750</v>
      </c>
      <c r="N68" s="22">
        <v>15000</v>
      </c>
      <c r="O68" s="22">
        <v>6000</v>
      </c>
      <c r="P68" s="22">
        <v>7422</v>
      </c>
      <c r="Q68" s="35">
        <v>0</v>
      </c>
      <c r="R68" s="36">
        <v>0</v>
      </c>
      <c r="S68" s="22">
        <v>0</v>
      </c>
      <c r="T68" s="22">
        <f aca="true" t="shared" si="72" ref="T68:T72">SUM(U68:AE68)</f>
        <v>56248</v>
      </c>
      <c r="U68" s="22">
        <v>0</v>
      </c>
      <c r="V68" s="22">
        <v>0</v>
      </c>
      <c r="W68" s="22">
        <v>44656</v>
      </c>
      <c r="X68" s="22">
        <v>0</v>
      </c>
      <c r="Y68" s="22">
        <v>0</v>
      </c>
      <c r="Z68" s="22">
        <v>0</v>
      </c>
      <c r="AA68" s="22">
        <v>11532</v>
      </c>
      <c r="AB68" s="22">
        <v>60</v>
      </c>
      <c r="AC68" s="22">
        <v>0</v>
      </c>
      <c r="AD68" s="22">
        <v>0</v>
      </c>
      <c r="AE68" s="22">
        <v>0</v>
      </c>
      <c r="AF68" s="35">
        <f aca="true" t="shared" si="73" ref="AF68:AF72">SUM(AG68:AO68)</f>
        <v>73000</v>
      </c>
      <c r="AG68" s="36">
        <v>3000</v>
      </c>
      <c r="AH68" s="22">
        <v>0</v>
      </c>
      <c r="AI68" s="22">
        <v>0</v>
      </c>
      <c r="AJ68" s="22">
        <v>30000</v>
      </c>
      <c r="AK68" s="47"/>
      <c r="AL68" s="48"/>
      <c r="AM68" s="51">
        <v>0</v>
      </c>
      <c r="AN68" s="22">
        <v>20000</v>
      </c>
      <c r="AO68" s="22">
        <v>20000</v>
      </c>
      <c r="AP68" s="22">
        <f aca="true" t="shared" si="74" ref="AP68:AP72">SUM(AQ68:AS68)</f>
        <v>100000</v>
      </c>
      <c r="AQ68" s="22"/>
      <c r="AR68" s="22">
        <v>0</v>
      </c>
      <c r="AS68" s="22">
        <v>100000</v>
      </c>
      <c r="AT68" s="62" t="s">
        <v>190</v>
      </c>
    </row>
    <row r="69" spans="1:46" s="5" customFormat="1" ht="13.5">
      <c r="A69" s="14" t="s">
        <v>191</v>
      </c>
      <c r="B69" s="18" t="s">
        <v>192</v>
      </c>
      <c r="C69" s="19">
        <f aca="true" t="shared" si="75" ref="C69:AJ69">SUM(C70)</f>
        <v>353990</v>
      </c>
      <c r="D69" s="19">
        <f t="shared" si="75"/>
        <v>165364</v>
      </c>
      <c r="E69" s="19">
        <f t="shared" si="75"/>
        <v>69768</v>
      </c>
      <c r="F69" s="19">
        <f t="shared" si="75"/>
        <v>0</v>
      </c>
      <c r="G69" s="19">
        <f t="shared" si="75"/>
        <v>0</v>
      </c>
      <c r="H69" s="19">
        <f t="shared" si="75"/>
        <v>0</v>
      </c>
      <c r="I69" s="19">
        <f t="shared" si="75"/>
        <v>2352</v>
      </c>
      <c r="J69" s="19">
        <f t="shared" si="75"/>
        <v>44280</v>
      </c>
      <c r="K69" s="19">
        <f t="shared" si="75"/>
        <v>0</v>
      </c>
      <c r="L69" s="19">
        <f t="shared" si="75"/>
        <v>0</v>
      </c>
      <c r="M69" s="19">
        <f t="shared" si="75"/>
        <v>13750</v>
      </c>
      <c r="N69" s="19">
        <f t="shared" si="75"/>
        <v>15000</v>
      </c>
      <c r="O69" s="19">
        <f t="shared" si="75"/>
        <v>14400</v>
      </c>
      <c r="P69" s="19">
        <f t="shared" si="75"/>
        <v>5814</v>
      </c>
      <c r="Q69" s="33">
        <f t="shared" si="75"/>
        <v>0</v>
      </c>
      <c r="R69" s="34">
        <f t="shared" si="75"/>
        <v>0</v>
      </c>
      <c r="S69" s="19">
        <f t="shared" si="75"/>
        <v>0</v>
      </c>
      <c r="T69" s="19">
        <f t="shared" si="75"/>
        <v>145626</v>
      </c>
      <c r="U69" s="19">
        <f t="shared" si="75"/>
        <v>0</v>
      </c>
      <c r="V69" s="19">
        <f t="shared" si="75"/>
        <v>0</v>
      </c>
      <c r="W69" s="19">
        <f t="shared" si="75"/>
        <v>136008</v>
      </c>
      <c r="X69" s="19">
        <f t="shared" si="75"/>
        <v>0</v>
      </c>
      <c r="Y69" s="19">
        <f t="shared" si="75"/>
        <v>0</v>
      </c>
      <c r="Z69" s="19">
        <f t="shared" si="75"/>
        <v>0</v>
      </c>
      <c r="AA69" s="19">
        <f t="shared" si="75"/>
        <v>9468</v>
      </c>
      <c r="AB69" s="19">
        <f t="shared" si="75"/>
        <v>150</v>
      </c>
      <c r="AC69" s="19">
        <f t="shared" si="75"/>
        <v>0</v>
      </c>
      <c r="AD69" s="19">
        <f t="shared" si="75"/>
        <v>0</v>
      </c>
      <c r="AE69" s="19">
        <f t="shared" si="75"/>
        <v>0</v>
      </c>
      <c r="AF69" s="33">
        <f t="shared" si="75"/>
        <v>43000</v>
      </c>
      <c r="AG69" s="34">
        <f t="shared" si="75"/>
        <v>3000</v>
      </c>
      <c r="AH69" s="19">
        <f t="shared" si="75"/>
        <v>0</v>
      </c>
      <c r="AI69" s="19">
        <f t="shared" si="75"/>
        <v>0</v>
      </c>
      <c r="AJ69" s="19">
        <f t="shared" si="75"/>
        <v>10000</v>
      </c>
      <c r="AK69" s="47"/>
      <c r="AL69" s="48"/>
      <c r="AM69" s="50">
        <f aca="true" t="shared" si="76" ref="AM69:AS69">SUM(AM70)</f>
        <v>0</v>
      </c>
      <c r="AN69" s="19">
        <f t="shared" si="76"/>
        <v>20000</v>
      </c>
      <c r="AO69" s="19">
        <f t="shared" si="76"/>
        <v>10000</v>
      </c>
      <c r="AP69" s="19">
        <f t="shared" si="76"/>
        <v>0</v>
      </c>
      <c r="AQ69" s="19">
        <f t="shared" si="76"/>
        <v>0</v>
      </c>
      <c r="AR69" s="19">
        <f t="shared" si="76"/>
        <v>0</v>
      </c>
      <c r="AS69" s="19">
        <f t="shared" si="76"/>
        <v>0</v>
      </c>
      <c r="AT69" s="61"/>
    </row>
    <row r="70" spans="1:46" s="4" customFormat="1" ht="27">
      <c r="A70" s="20" t="s">
        <v>193</v>
      </c>
      <c r="B70" s="21" t="s">
        <v>194</v>
      </c>
      <c r="C70" s="22">
        <f t="shared" si="70"/>
        <v>353990</v>
      </c>
      <c r="D70" s="22">
        <f t="shared" si="71"/>
        <v>165364</v>
      </c>
      <c r="E70" s="22">
        <v>69768</v>
      </c>
      <c r="F70" s="22">
        <v>0</v>
      </c>
      <c r="G70" s="22">
        <v>0</v>
      </c>
      <c r="H70" s="22">
        <v>0</v>
      </c>
      <c r="I70" s="22">
        <v>2352</v>
      </c>
      <c r="J70" s="22">
        <v>44280</v>
      </c>
      <c r="K70" s="22">
        <v>0</v>
      </c>
      <c r="L70" s="22">
        <v>0</v>
      </c>
      <c r="M70" s="22">
        <v>13750</v>
      </c>
      <c r="N70" s="22">
        <v>15000</v>
      </c>
      <c r="O70" s="22">
        <v>14400</v>
      </c>
      <c r="P70" s="22">
        <v>5814</v>
      </c>
      <c r="Q70" s="35">
        <v>0</v>
      </c>
      <c r="R70" s="36">
        <v>0</v>
      </c>
      <c r="S70" s="22">
        <v>0</v>
      </c>
      <c r="T70" s="22">
        <f t="shared" si="72"/>
        <v>145626</v>
      </c>
      <c r="U70" s="22">
        <v>0</v>
      </c>
      <c r="V70" s="22">
        <v>0</v>
      </c>
      <c r="W70" s="22">
        <v>136008</v>
      </c>
      <c r="X70" s="22">
        <v>0</v>
      </c>
      <c r="Y70" s="22">
        <v>0</v>
      </c>
      <c r="Z70" s="22">
        <v>0</v>
      </c>
      <c r="AA70" s="22">
        <v>9468</v>
      </c>
      <c r="AB70" s="22">
        <v>150</v>
      </c>
      <c r="AC70" s="22">
        <v>0</v>
      </c>
      <c r="AD70" s="22">
        <v>0</v>
      </c>
      <c r="AE70" s="22">
        <v>0</v>
      </c>
      <c r="AF70" s="35">
        <f t="shared" si="73"/>
        <v>43000</v>
      </c>
      <c r="AG70" s="36">
        <v>3000</v>
      </c>
      <c r="AH70" s="22">
        <v>0</v>
      </c>
      <c r="AI70" s="22">
        <v>0</v>
      </c>
      <c r="AJ70" s="22">
        <v>10000</v>
      </c>
      <c r="AK70" s="47"/>
      <c r="AL70" s="48"/>
      <c r="AM70" s="51">
        <v>0</v>
      </c>
      <c r="AN70" s="22">
        <v>20000</v>
      </c>
      <c r="AO70" s="22">
        <v>10000</v>
      </c>
      <c r="AP70" s="22">
        <f t="shared" si="74"/>
        <v>0</v>
      </c>
      <c r="AQ70" s="22"/>
      <c r="AR70" s="22">
        <v>0</v>
      </c>
      <c r="AS70" s="22">
        <v>0</v>
      </c>
      <c r="AT70" s="62" t="s">
        <v>195</v>
      </c>
    </row>
    <row r="71" spans="1:46" s="5" customFormat="1" ht="13.5">
      <c r="A71" s="14" t="s">
        <v>196</v>
      </c>
      <c r="B71" s="18" t="s">
        <v>197</v>
      </c>
      <c r="C71" s="19">
        <f aca="true" t="shared" si="77" ref="C71:AJ71">SUM(C72)</f>
        <v>1163610</v>
      </c>
      <c r="D71" s="19">
        <f t="shared" si="77"/>
        <v>601156</v>
      </c>
      <c r="E71" s="19">
        <f t="shared" si="77"/>
        <v>267612</v>
      </c>
      <c r="F71" s="19">
        <f t="shared" si="77"/>
        <v>0</v>
      </c>
      <c r="G71" s="19">
        <f t="shared" si="77"/>
        <v>0</v>
      </c>
      <c r="H71" s="19">
        <f t="shared" si="77"/>
        <v>0</v>
      </c>
      <c r="I71" s="19">
        <f t="shared" si="77"/>
        <v>9408</v>
      </c>
      <c r="J71" s="19">
        <f t="shared" si="77"/>
        <v>174660</v>
      </c>
      <c r="K71" s="19">
        <f t="shared" si="77"/>
        <v>0</v>
      </c>
      <c r="L71" s="19">
        <f t="shared" si="77"/>
        <v>0</v>
      </c>
      <c r="M71" s="19">
        <f t="shared" si="77"/>
        <v>50875</v>
      </c>
      <c r="N71" s="19">
        <f t="shared" si="77"/>
        <v>55500</v>
      </c>
      <c r="O71" s="19">
        <f t="shared" si="77"/>
        <v>20800</v>
      </c>
      <c r="P71" s="19">
        <f t="shared" si="77"/>
        <v>22301</v>
      </c>
      <c r="Q71" s="33">
        <f t="shared" si="77"/>
        <v>0</v>
      </c>
      <c r="R71" s="34">
        <f t="shared" si="77"/>
        <v>0</v>
      </c>
      <c r="S71" s="19">
        <f t="shared" si="77"/>
        <v>0</v>
      </c>
      <c r="T71" s="19">
        <f t="shared" si="77"/>
        <v>450454</v>
      </c>
      <c r="U71" s="19">
        <f t="shared" si="77"/>
        <v>0</v>
      </c>
      <c r="V71" s="19">
        <f t="shared" si="77"/>
        <v>0</v>
      </c>
      <c r="W71" s="19">
        <f t="shared" si="77"/>
        <v>409588</v>
      </c>
      <c r="X71" s="19">
        <f t="shared" si="77"/>
        <v>0</v>
      </c>
      <c r="Y71" s="19">
        <f t="shared" si="77"/>
        <v>0</v>
      </c>
      <c r="Z71" s="19">
        <f t="shared" si="77"/>
        <v>0</v>
      </c>
      <c r="AA71" s="19">
        <f t="shared" si="77"/>
        <v>36804</v>
      </c>
      <c r="AB71" s="19">
        <f t="shared" si="77"/>
        <v>510</v>
      </c>
      <c r="AC71" s="19">
        <f t="shared" si="77"/>
        <v>3552</v>
      </c>
      <c r="AD71" s="19">
        <f t="shared" si="77"/>
        <v>0</v>
      </c>
      <c r="AE71" s="19">
        <f t="shared" si="77"/>
        <v>0</v>
      </c>
      <c r="AF71" s="33">
        <f t="shared" si="77"/>
        <v>112000</v>
      </c>
      <c r="AG71" s="34">
        <f t="shared" si="77"/>
        <v>12000</v>
      </c>
      <c r="AH71" s="19">
        <f t="shared" si="77"/>
        <v>0</v>
      </c>
      <c r="AI71" s="19">
        <f t="shared" si="77"/>
        <v>0</v>
      </c>
      <c r="AJ71" s="19">
        <f t="shared" si="77"/>
        <v>30000</v>
      </c>
      <c r="AK71" s="47"/>
      <c r="AL71" s="48"/>
      <c r="AM71" s="50">
        <f aca="true" t="shared" si="78" ref="AM71:AS71">SUM(AM72)</f>
        <v>0</v>
      </c>
      <c r="AN71" s="19">
        <f t="shared" si="78"/>
        <v>20000</v>
      </c>
      <c r="AO71" s="19">
        <f t="shared" si="78"/>
        <v>50000</v>
      </c>
      <c r="AP71" s="19">
        <f t="shared" si="78"/>
        <v>0</v>
      </c>
      <c r="AQ71" s="19">
        <f t="shared" si="78"/>
        <v>0</v>
      </c>
      <c r="AR71" s="19">
        <f t="shared" si="78"/>
        <v>0</v>
      </c>
      <c r="AS71" s="19">
        <f t="shared" si="78"/>
        <v>0</v>
      </c>
      <c r="AT71" s="61"/>
    </row>
    <row r="72" spans="1:46" s="4" customFormat="1" ht="27">
      <c r="A72" s="20" t="s">
        <v>198</v>
      </c>
      <c r="B72" s="21" t="s">
        <v>199</v>
      </c>
      <c r="C72" s="22">
        <f t="shared" si="70"/>
        <v>1163610</v>
      </c>
      <c r="D72" s="22">
        <f t="shared" si="71"/>
        <v>601156</v>
      </c>
      <c r="E72" s="22">
        <v>267612</v>
      </c>
      <c r="F72" s="22">
        <v>0</v>
      </c>
      <c r="G72" s="22">
        <v>0</v>
      </c>
      <c r="H72" s="22">
        <v>0</v>
      </c>
      <c r="I72" s="22">
        <v>9408</v>
      </c>
      <c r="J72" s="22">
        <v>174660</v>
      </c>
      <c r="K72" s="22">
        <v>0</v>
      </c>
      <c r="L72" s="22">
        <v>0</v>
      </c>
      <c r="M72" s="22">
        <v>50875</v>
      </c>
      <c r="N72" s="22">
        <v>55500</v>
      </c>
      <c r="O72" s="22">
        <v>20800</v>
      </c>
      <c r="P72" s="22">
        <v>22301</v>
      </c>
      <c r="Q72" s="35">
        <v>0</v>
      </c>
      <c r="R72" s="36">
        <v>0</v>
      </c>
      <c r="S72" s="22">
        <v>0</v>
      </c>
      <c r="T72" s="22">
        <f t="shared" si="72"/>
        <v>450454</v>
      </c>
      <c r="U72" s="22">
        <v>0</v>
      </c>
      <c r="V72" s="22">
        <v>0</v>
      </c>
      <c r="W72" s="22">
        <v>409588</v>
      </c>
      <c r="X72" s="22">
        <v>0</v>
      </c>
      <c r="Y72" s="22">
        <v>0</v>
      </c>
      <c r="Z72" s="22">
        <v>0</v>
      </c>
      <c r="AA72" s="22">
        <v>36804</v>
      </c>
      <c r="AB72" s="22">
        <v>510</v>
      </c>
      <c r="AC72" s="22">
        <v>3552</v>
      </c>
      <c r="AD72" s="22">
        <v>0</v>
      </c>
      <c r="AE72" s="22">
        <v>0</v>
      </c>
      <c r="AF72" s="35">
        <f t="shared" si="73"/>
        <v>112000</v>
      </c>
      <c r="AG72" s="36">
        <v>12000</v>
      </c>
      <c r="AH72" s="22">
        <v>0</v>
      </c>
      <c r="AI72" s="22">
        <v>0</v>
      </c>
      <c r="AJ72" s="22">
        <v>30000</v>
      </c>
      <c r="AK72" s="47"/>
      <c r="AL72" s="48"/>
      <c r="AM72" s="51">
        <v>0</v>
      </c>
      <c r="AN72" s="22">
        <v>20000</v>
      </c>
      <c r="AO72" s="22">
        <v>50000</v>
      </c>
      <c r="AP72" s="22">
        <f t="shared" si="74"/>
        <v>0</v>
      </c>
      <c r="AQ72" s="22"/>
      <c r="AR72" s="22">
        <v>0</v>
      </c>
      <c r="AS72" s="22">
        <v>0</v>
      </c>
      <c r="AT72" s="62" t="s">
        <v>200</v>
      </c>
    </row>
    <row r="73" spans="1:46" s="5" customFormat="1" ht="13.5">
      <c r="A73" s="14" t="s">
        <v>201</v>
      </c>
      <c r="B73" s="18" t="s">
        <v>202</v>
      </c>
      <c r="C73" s="19">
        <f aca="true" t="shared" si="79" ref="C73:AJ73">SUM(C74:C75)</f>
        <v>270269</v>
      </c>
      <c r="D73" s="19">
        <f t="shared" si="79"/>
        <v>161569</v>
      </c>
      <c r="E73" s="19">
        <f t="shared" si="79"/>
        <v>71508</v>
      </c>
      <c r="F73" s="19">
        <f t="shared" si="79"/>
        <v>0</v>
      </c>
      <c r="G73" s="19">
        <f t="shared" si="79"/>
        <v>0</v>
      </c>
      <c r="H73" s="19">
        <f t="shared" si="79"/>
        <v>0</v>
      </c>
      <c r="I73" s="19">
        <f t="shared" si="79"/>
        <v>2352</v>
      </c>
      <c r="J73" s="19">
        <f t="shared" si="79"/>
        <v>47400</v>
      </c>
      <c r="K73" s="19">
        <f t="shared" si="79"/>
        <v>0</v>
      </c>
      <c r="L73" s="19">
        <f t="shared" si="79"/>
        <v>0</v>
      </c>
      <c r="M73" s="19">
        <f t="shared" si="79"/>
        <v>13750</v>
      </c>
      <c r="N73" s="19">
        <f t="shared" si="79"/>
        <v>15000</v>
      </c>
      <c r="O73" s="19">
        <f t="shared" si="79"/>
        <v>5600</v>
      </c>
      <c r="P73" s="19">
        <f t="shared" si="79"/>
        <v>5959</v>
      </c>
      <c r="Q73" s="33">
        <f t="shared" si="79"/>
        <v>0</v>
      </c>
      <c r="R73" s="34">
        <f t="shared" si="79"/>
        <v>0</v>
      </c>
      <c r="S73" s="19">
        <f t="shared" si="79"/>
        <v>0</v>
      </c>
      <c r="T73" s="19">
        <f t="shared" si="79"/>
        <v>12700</v>
      </c>
      <c r="U73" s="19">
        <f t="shared" si="79"/>
        <v>0</v>
      </c>
      <c r="V73" s="19">
        <f t="shared" si="79"/>
        <v>0</v>
      </c>
      <c r="W73" s="19">
        <f t="shared" si="79"/>
        <v>0</v>
      </c>
      <c r="X73" s="19">
        <f t="shared" si="79"/>
        <v>2800</v>
      </c>
      <c r="Y73" s="19">
        <f t="shared" si="79"/>
        <v>0</v>
      </c>
      <c r="Z73" s="19">
        <f t="shared" si="79"/>
        <v>0</v>
      </c>
      <c r="AA73" s="19">
        <f t="shared" si="79"/>
        <v>9840</v>
      </c>
      <c r="AB73" s="19">
        <f t="shared" si="79"/>
        <v>60</v>
      </c>
      <c r="AC73" s="19">
        <f t="shared" si="79"/>
        <v>0</v>
      </c>
      <c r="AD73" s="19">
        <f t="shared" si="79"/>
        <v>0</v>
      </c>
      <c r="AE73" s="19">
        <f t="shared" si="79"/>
        <v>0</v>
      </c>
      <c r="AF73" s="33">
        <f t="shared" si="79"/>
        <v>43000</v>
      </c>
      <c r="AG73" s="34">
        <f t="shared" si="79"/>
        <v>3000</v>
      </c>
      <c r="AH73" s="19">
        <f t="shared" si="79"/>
        <v>0</v>
      </c>
      <c r="AI73" s="19">
        <f t="shared" si="79"/>
        <v>0</v>
      </c>
      <c r="AJ73" s="19">
        <f t="shared" si="79"/>
        <v>10000</v>
      </c>
      <c r="AK73" s="47"/>
      <c r="AL73" s="48"/>
      <c r="AM73" s="50">
        <f aca="true" t="shared" si="80" ref="AM73:AS73">SUM(AM74:AM75)</f>
        <v>0</v>
      </c>
      <c r="AN73" s="19">
        <f t="shared" si="80"/>
        <v>0</v>
      </c>
      <c r="AO73" s="19">
        <f t="shared" si="80"/>
        <v>30000</v>
      </c>
      <c r="AP73" s="19">
        <f t="shared" si="80"/>
        <v>53000</v>
      </c>
      <c r="AQ73" s="19">
        <f t="shared" si="80"/>
        <v>0</v>
      </c>
      <c r="AR73" s="19">
        <f t="shared" si="80"/>
        <v>0</v>
      </c>
      <c r="AS73" s="19">
        <f t="shared" si="80"/>
        <v>53000</v>
      </c>
      <c r="AT73" s="61"/>
    </row>
    <row r="74" spans="1:46" s="4" customFormat="1" ht="27">
      <c r="A74" s="20" t="s">
        <v>203</v>
      </c>
      <c r="B74" s="21" t="s">
        <v>204</v>
      </c>
      <c r="C74" s="22">
        <f aca="true" t="shared" si="81" ref="C74:C79">D74+T74+AF74+AP74</f>
        <v>227269</v>
      </c>
      <c r="D74" s="22">
        <f aca="true" t="shared" si="82" ref="D74:D79">SUM(E74:S74)</f>
        <v>161569</v>
      </c>
      <c r="E74" s="22">
        <v>71508</v>
      </c>
      <c r="F74" s="22">
        <v>0</v>
      </c>
      <c r="G74" s="22">
        <v>0</v>
      </c>
      <c r="H74" s="22">
        <v>0</v>
      </c>
      <c r="I74" s="22">
        <v>2352</v>
      </c>
      <c r="J74" s="22">
        <v>47400</v>
      </c>
      <c r="K74" s="22">
        <v>0</v>
      </c>
      <c r="L74" s="22">
        <v>0</v>
      </c>
      <c r="M74" s="22">
        <v>13750</v>
      </c>
      <c r="N74" s="22">
        <v>15000</v>
      </c>
      <c r="O74" s="22">
        <v>5600</v>
      </c>
      <c r="P74" s="22">
        <v>5959</v>
      </c>
      <c r="Q74" s="35">
        <v>0</v>
      </c>
      <c r="R74" s="36">
        <v>0</v>
      </c>
      <c r="S74" s="22">
        <v>0</v>
      </c>
      <c r="T74" s="22">
        <f aca="true" t="shared" si="83" ref="T74:T79">SUM(U74:AE74)</f>
        <v>12700</v>
      </c>
      <c r="U74" s="22">
        <v>0</v>
      </c>
      <c r="V74" s="22">
        <v>0</v>
      </c>
      <c r="W74" s="22">
        <v>0</v>
      </c>
      <c r="X74" s="22">
        <v>2800</v>
      </c>
      <c r="Y74" s="22">
        <v>0</v>
      </c>
      <c r="Z74" s="22">
        <v>0</v>
      </c>
      <c r="AA74" s="22">
        <v>9840</v>
      </c>
      <c r="AB74" s="22">
        <v>60</v>
      </c>
      <c r="AC74" s="22">
        <v>0</v>
      </c>
      <c r="AD74" s="22">
        <v>0</v>
      </c>
      <c r="AE74" s="22">
        <v>0</v>
      </c>
      <c r="AF74" s="35">
        <f aca="true" t="shared" si="84" ref="AF74:AF79">SUM(AG74:AO74)</f>
        <v>23000</v>
      </c>
      <c r="AG74" s="36">
        <v>3000</v>
      </c>
      <c r="AH74" s="22">
        <v>0</v>
      </c>
      <c r="AI74" s="22">
        <v>0</v>
      </c>
      <c r="AJ74" s="22">
        <v>10000</v>
      </c>
      <c r="AK74" s="47"/>
      <c r="AL74" s="48"/>
      <c r="AM74" s="51">
        <v>0</v>
      </c>
      <c r="AN74" s="22"/>
      <c r="AO74" s="22">
        <v>10000</v>
      </c>
      <c r="AP74" s="22">
        <f aca="true" t="shared" si="85" ref="AP74:AP79">SUM(AQ74:AS74)</f>
        <v>30000</v>
      </c>
      <c r="AQ74" s="22"/>
      <c r="AR74" s="22">
        <v>0</v>
      </c>
      <c r="AS74" s="22">
        <v>30000</v>
      </c>
      <c r="AT74" s="62" t="s">
        <v>205</v>
      </c>
    </row>
    <row r="75" spans="1:46" s="4" customFormat="1" ht="27">
      <c r="A75" s="20" t="s">
        <v>203</v>
      </c>
      <c r="B75" s="21" t="s">
        <v>206</v>
      </c>
      <c r="C75" s="22">
        <f t="shared" si="81"/>
        <v>43000</v>
      </c>
      <c r="D75" s="22">
        <f t="shared" si="82"/>
        <v>0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35"/>
      <c r="R75" s="36"/>
      <c r="S75" s="22"/>
      <c r="T75" s="22">
        <f t="shared" si="83"/>
        <v>0</v>
      </c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35">
        <f t="shared" si="84"/>
        <v>20000</v>
      </c>
      <c r="AG75" s="36"/>
      <c r="AH75" s="22"/>
      <c r="AI75" s="22"/>
      <c r="AJ75" s="22"/>
      <c r="AK75" s="47"/>
      <c r="AL75" s="48"/>
      <c r="AM75" s="51"/>
      <c r="AN75" s="22"/>
      <c r="AO75" s="22">
        <v>20000</v>
      </c>
      <c r="AP75" s="22">
        <f t="shared" si="85"/>
        <v>23000</v>
      </c>
      <c r="AQ75" s="22"/>
      <c r="AR75" s="22"/>
      <c r="AS75" s="22">
        <v>23000</v>
      </c>
      <c r="AT75" s="62" t="s">
        <v>207</v>
      </c>
    </row>
    <row r="76" spans="1:46" s="5" customFormat="1" ht="13.5">
      <c r="A76" s="14" t="s">
        <v>208</v>
      </c>
      <c r="B76" s="18" t="s">
        <v>209</v>
      </c>
      <c r="C76" s="19">
        <f aca="true" t="shared" si="86" ref="C76:AJ76">SUM(C77:C79)</f>
        <v>4334590</v>
      </c>
      <c r="D76" s="19">
        <f t="shared" si="86"/>
        <v>772398</v>
      </c>
      <c r="E76" s="19">
        <f t="shared" si="86"/>
        <v>327372</v>
      </c>
      <c r="F76" s="19">
        <f t="shared" si="86"/>
        <v>0</v>
      </c>
      <c r="G76" s="19">
        <f t="shared" si="86"/>
        <v>0</v>
      </c>
      <c r="H76" s="19">
        <f t="shared" si="86"/>
        <v>0</v>
      </c>
      <c r="I76" s="19">
        <f t="shared" si="86"/>
        <v>11760</v>
      </c>
      <c r="J76" s="19">
        <f t="shared" si="86"/>
        <v>224760</v>
      </c>
      <c r="K76" s="19">
        <f t="shared" si="86"/>
        <v>0</v>
      </c>
      <c r="L76" s="19">
        <f t="shared" si="86"/>
        <v>13750</v>
      </c>
      <c r="M76" s="19">
        <f t="shared" si="86"/>
        <v>54175</v>
      </c>
      <c r="N76" s="19">
        <f t="shared" si="86"/>
        <v>74100</v>
      </c>
      <c r="O76" s="19">
        <f t="shared" si="86"/>
        <v>39200</v>
      </c>
      <c r="P76" s="19">
        <f t="shared" si="86"/>
        <v>27281</v>
      </c>
      <c r="Q76" s="33">
        <f t="shared" si="86"/>
        <v>0</v>
      </c>
      <c r="R76" s="34">
        <f t="shared" si="86"/>
        <v>0</v>
      </c>
      <c r="S76" s="19">
        <f t="shared" si="86"/>
        <v>0</v>
      </c>
      <c r="T76" s="19">
        <f t="shared" si="86"/>
        <v>474192</v>
      </c>
      <c r="U76" s="19">
        <f t="shared" si="86"/>
        <v>0</v>
      </c>
      <c r="V76" s="19">
        <f t="shared" si="86"/>
        <v>0</v>
      </c>
      <c r="W76" s="19">
        <f t="shared" si="86"/>
        <v>407064</v>
      </c>
      <c r="X76" s="19">
        <f t="shared" si="86"/>
        <v>17200</v>
      </c>
      <c r="Y76" s="19">
        <f t="shared" si="86"/>
        <v>0</v>
      </c>
      <c r="Z76" s="19">
        <f t="shared" si="86"/>
        <v>0</v>
      </c>
      <c r="AA76" s="19">
        <f t="shared" si="86"/>
        <v>45806</v>
      </c>
      <c r="AB76" s="19">
        <f t="shared" si="86"/>
        <v>570</v>
      </c>
      <c r="AC76" s="19">
        <f t="shared" si="86"/>
        <v>3552</v>
      </c>
      <c r="AD76" s="19">
        <f t="shared" si="86"/>
        <v>0</v>
      </c>
      <c r="AE76" s="19">
        <f t="shared" si="86"/>
        <v>0</v>
      </c>
      <c r="AF76" s="33">
        <f t="shared" si="86"/>
        <v>175000</v>
      </c>
      <c r="AG76" s="34">
        <f t="shared" si="86"/>
        <v>15000</v>
      </c>
      <c r="AH76" s="19">
        <f t="shared" si="86"/>
        <v>0</v>
      </c>
      <c r="AI76" s="19">
        <f t="shared" si="86"/>
        <v>0</v>
      </c>
      <c r="AJ76" s="19">
        <f t="shared" si="86"/>
        <v>10000</v>
      </c>
      <c r="AK76" s="47"/>
      <c r="AL76" s="48"/>
      <c r="AM76" s="50">
        <f aca="true" t="shared" si="87" ref="AM76:AS76">SUM(AM77:AM79)</f>
        <v>0</v>
      </c>
      <c r="AN76" s="19">
        <f t="shared" si="87"/>
        <v>90000</v>
      </c>
      <c r="AO76" s="19">
        <f t="shared" si="87"/>
        <v>60000</v>
      </c>
      <c r="AP76" s="19">
        <f t="shared" si="87"/>
        <v>2913000</v>
      </c>
      <c r="AQ76" s="19">
        <f t="shared" si="87"/>
        <v>0</v>
      </c>
      <c r="AR76" s="19">
        <f t="shared" si="87"/>
        <v>0</v>
      </c>
      <c r="AS76" s="19">
        <f t="shared" si="87"/>
        <v>2913000</v>
      </c>
      <c r="AT76" s="61"/>
    </row>
    <row r="77" spans="1:46" s="4" customFormat="1" ht="27">
      <c r="A77" s="20" t="s">
        <v>210</v>
      </c>
      <c r="B77" s="21" t="s">
        <v>211</v>
      </c>
      <c r="C77" s="22">
        <f t="shared" si="81"/>
        <v>3342940</v>
      </c>
      <c r="D77" s="22">
        <f t="shared" si="82"/>
        <v>162960</v>
      </c>
      <c r="E77" s="22">
        <v>74232</v>
      </c>
      <c r="F77" s="22">
        <v>0</v>
      </c>
      <c r="G77" s="22">
        <v>0</v>
      </c>
      <c r="H77" s="22">
        <v>0</v>
      </c>
      <c r="I77" s="22">
        <v>2352</v>
      </c>
      <c r="J77" s="22">
        <v>45840</v>
      </c>
      <c r="K77" s="22">
        <v>0</v>
      </c>
      <c r="L77" s="22">
        <v>13750</v>
      </c>
      <c r="M77" s="22">
        <v>0</v>
      </c>
      <c r="N77" s="22">
        <v>15000</v>
      </c>
      <c r="O77" s="22">
        <v>5600</v>
      </c>
      <c r="P77" s="22">
        <v>6186</v>
      </c>
      <c r="Q77" s="35">
        <v>0</v>
      </c>
      <c r="R77" s="36">
        <v>0</v>
      </c>
      <c r="S77" s="22">
        <v>0</v>
      </c>
      <c r="T77" s="22">
        <f t="shared" si="83"/>
        <v>296980</v>
      </c>
      <c r="U77" s="22">
        <v>0</v>
      </c>
      <c r="V77" s="22">
        <v>0</v>
      </c>
      <c r="W77" s="22">
        <v>266040</v>
      </c>
      <c r="X77" s="22">
        <v>17200</v>
      </c>
      <c r="Y77" s="22">
        <v>0</v>
      </c>
      <c r="Z77" s="22">
        <v>0</v>
      </c>
      <c r="AA77" s="22">
        <v>9948</v>
      </c>
      <c r="AB77" s="22">
        <v>240</v>
      </c>
      <c r="AC77" s="22">
        <v>3552</v>
      </c>
      <c r="AD77" s="22">
        <v>0</v>
      </c>
      <c r="AE77" s="22">
        <v>0</v>
      </c>
      <c r="AF77" s="35">
        <f t="shared" si="84"/>
        <v>63000</v>
      </c>
      <c r="AG77" s="36">
        <v>3000</v>
      </c>
      <c r="AH77" s="22">
        <v>0</v>
      </c>
      <c r="AI77" s="22">
        <v>0</v>
      </c>
      <c r="AJ77" s="22">
        <v>10000</v>
      </c>
      <c r="AK77" s="47"/>
      <c r="AL77" s="48"/>
      <c r="AM77" s="51">
        <v>0</v>
      </c>
      <c r="AN77" s="22">
        <v>50000</v>
      </c>
      <c r="AO77" s="22"/>
      <c r="AP77" s="22">
        <f t="shared" si="85"/>
        <v>2820000</v>
      </c>
      <c r="AQ77" s="22"/>
      <c r="AR77" s="22">
        <v>0</v>
      </c>
      <c r="AS77" s="22">
        <v>2820000</v>
      </c>
      <c r="AT77" s="62" t="s">
        <v>212</v>
      </c>
    </row>
    <row r="78" spans="1:46" s="4" customFormat="1" ht="48" customHeight="1">
      <c r="A78" s="20" t="s">
        <v>210</v>
      </c>
      <c r="B78" s="21" t="s">
        <v>213</v>
      </c>
      <c r="C78" s="22">
        <f t="shared" si="81"/>
        <v>464254</v>
      </c>
      <c r="D78" s="22">
        <f t="shared" si="82"/>
        <v>297611</v>
      </c>
      <c r="E78" s="22">
        <v>121188</v>
      </c>
      <c r="F78" s="22">
        <v>0</v>
      </c>
      <c r="G78" s="22">
        <v>0</v>
      </c>
      <c r="H78" s="22">
        <v>0</v>
      </c>
      <c r="I78" s="22">
        <v>4704</v>
      </c>
      <c r="J78" s="22">
        <v>90120</v>
      </c>
      <c r="K78" s="22">
        <v>0</v>
      </c>
      <c r="L78" s="22">
        <v>0</v>
      </c>
      <c r="M78" s="22">
        <v>27500</v>
      </c>
      <c r="N78" s="22">
        <v>30000</v>
      </c>
      <c r="O78" s="22">
        <v>14000</v>
      </c>
      <c r="P78" s="22">
        <v>10099</v>
      </c>
      <c r="Q78" s="35">
        <v>0</v>
      </c>
      <c r="R78" s="36">
        <v>0</v>
      </c>
      <c r="S78" s="22">
        <v>0</v>
      </c>
      <c r="T78" s="22">
        <f t="shared" si="83"/>
        <v>17643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17523</v>
      </c>
      <c r="AB78" s="22">
        <v>120</v>
      </c>
      <c r="AC78" s="22">
        <v>0</v>
      </c>
      <c r="AD78" s="22">
        <v>0</v>
      </c>
      <c r="AE78" s="22">
        <v>0</v>
      </c>
      <c r="AF78" s="35">
        <f t="shared" si="84"/>
        <v>56000</v>
      </c>
      <c r="AG78" s="36">
        <v>6000</v>
      </c>
      <c r="AH78" s="22">
        <v>0</v>
      </c>
      <c r="AI78" s="22">
        <v>0</v>
      </c>
      <c r="AJ78" s="22">
        <v>0</v>
      </c>
      <c r="AK78" s="47"/>
      <c r="AL78" s="48"/>
      <c r="AM78" s="51">
        <v>0</v>
      </c>
      <c r="AN78" s="22">
        <v>20000</v>
      </c>
      <c r="AO78" s="22">
        <v>30000</v>
      </c>
      <c r="AP78" s="22">
        <f t="shared" si="85"/>
        <v>93000</v>
      </c>
      <c r="AQ78" s="22"/>
      <c r="AR78" s="22">
        <v>0</v>
      </c>
      <c r="AS78" s="22">
        <v>93000</v>
      </c>
      <c r="AT78" s="62" t="s">
        <v>214</v>
      </c>
    </row>
    <row r="79" spans="1:46" s="4" customFormat="1" ht="27">
      <c r="A79" s="20" t="s">
        <v>210</v>
      </c>
      <c r="B79" s="21" t="s">
        <v>215</v>
      </c>
      <c r="C79" s="22">
        <f t="shared" si="81"/>
        <v>527396</v>
      </c>
      <c r="D79" s="22">
        <f t="shared" si="82"/>
        <v>311827</v>
      </c>
      <c r="E79" s="22">
        <v>131952</v>
      </c>
      <c r="F79" s="22">
        <v>0</v>
      </c>
      <c r="G79" s="22">
        <v>0</v>
      </c>
      <c r="H79" s="22">
        <v>0</v>
      </c>
      <c r="I79" s="22">
        <v>4704</v>
      </c>
      <c r="J79" s="22">
        <v>88800</v>
      </c>
      <c r="K79" s="22">
        <v>0</v>
      </c>
      <c r="L79" s="22">
        <v>0</v>
      </c>
      <c r="M79" s="22">
        <v>26675</v>
      </c>
      <c r="N79" s="22">
        <v>29100</v>
      </c>
      <c r="O79" s="22">
        <v>19600</v>
      </c>
      <c r="P79" s="22">
        <v>10996</v>
      </c>
      <c r="Q79" s="35">
        <v>0</v>
      </c>
      <c r="R79" s="36">
        <v>0</v>
      </c>
      <c r="S79" s="22">
        <v>0</v>
      </c>
      <c r="T79" s="22">
        <f t="shared" si="83"/>
        <v>159569</v>
      </c>
      <c r="U79" s="22">
        <v>0</v>
      </c>
      <c r="V79" s="22">
        <v>0</v>
      </c>
      <c r="W79" s="22">
        <v>141024</v>
      </c>
      <c r="X79" s="22">
        <v>0</v>
      </c>
      <c r="Y79" s="22">
        <v>0</v>
      </c>
      <c r="Z79" s="22">
        <v>0</v>
      </c>
      <c r="AA79" s="22">
        <v>18335</v>
      </c>
      <c r="AB79" s="22">
        <v>210</v>
      </c>
      <c r="AC79" s="22">
        <v>0</v>
      </c>
      <c r="AD79" s="22">
        <v>0</v>
      </c>
      <c r="AE79" s="22">
        <v>0</v>
      </c>
      <c r="AF79" s="35">
        <f t="shared" si="84"/>
        <v>56000</v>
      </c>
      <c r="AG79" s="36">
        <v>6000</v>
      </c>
      <c r="AH79" s="22">
        <v>0</v>
      </c>
      <c r="AI79" s="22">
        <v>0</v>
      </c>
      <c r="AJ79" s="22">
        <v>0</v>
      </c>
      <c r="AK79" s="47"/>
      <c r="AL79" s="48"/>
      <c r="AM79" s="51">
        <v>0</v>
      </c>
      <c r="AN79" s="22">
        <v>20000</v>
      </c>
      <c r="AO79" s="22">
        <v>30000</v>
      </c>
      <c r="AP79" s="22">
        <f t="shared" si="85"/>
        <v>0</v>
      </c>
      <c r="AQ79" s="22"/>
      <c r="AR79" s="22">
        <v>0</v>
      </c>
      <c r="AS79" s="22">
        <v>0</v>
      </c>
      <c r="AT79" s="62" t="s">
        <v>216</v>
      </c>
    </row>
    <row r="80" spans="1:46" s="5" customFormat="1" ht="13.5">
      <c r="A80" s="14" t="s">
        <v>217</v>
      </c>
      <c r="B80" s="18" t="s">
        <v>218</v>
      </c>
      <c r="C80" s="19">
        <f aca="true" t="shared" si="88" ref="C80:AJ80">SUM(C81:C82)</f>
        <v>3097948</v>
      </c>
      <c r="D80" s="19">
        <f t="shared" si="88"/>
        <v>1904932</v>
      </c>
      <c r="E80" s="19">
        <f t="shared" si="88"/>
        <v>710448</v>
      </c>
      <c r="F80" s="19">
        <f t="shared" si="88"/>
        <v>0</v>
      </c>
      <c r="G80" s="19">
        <f t="shared" si="88"/>
        <v>0</v>
      </c>
      <c r="H80" s="19">
        <f t="shared" si="88"/>
        <v>50400</v>
      </c>
      <c r="I80" s="19">
        <f t="shared" si="88"/>
        <v>35280</v>
      </c>
      <c r="J80" s="19">
        <f t="shared" si="88"/>
        <v>204240</v>
      </c>
      <c r="K80" s="19">
        <f t="shared" si="88"/>
        <v>299664</v>
      </c>
      <c r="L80" s="19">
        <f t="shared" si="88"/>
        <v>154116</v>
      </c>
      <c r="M80" s="19">
        <f t="shared" si="88"/>
        <v>47850</v>
      </c>
      <c r="N80" s="19">
        <f t="shared" si="88"/>
        <v>59700</v>
      </c>
      <c r="O80" s="19">
        <f t="shared" si="88"/>
        <v>93200</v>
      </c>
      <c r="P80" s="19">
        <f t="shared" si="88"/>
        <v>59204</v>
      </c>
      <c r="Q80" s="33">
        <f t="shared" si="88"/>
        <v>0</v>
      </c>
      <c r="R80" s="34">
        <f t="shared" si="88"/>
        <v>119280</v>
      </c>
      <c r="S80" s="19">
        <f t="shared" si="88"/>
        <v>71550</v>
      </c>
      <c r="T80" s="19">
        <f t="shared" si="88"/>
        <v>568016</v>
      </c>
      <c r="U80" s="19">
        <f t="shared" si="88"/>
        <v>0</v>
      </c>
      <c r="V80" s="19">
        <f t="shared" si="88"/>
        <v>0</v>
      </c>
      <c r="W80" s="19">
        <f t="shared" si="88"/>
        <v>450536</v>
      </c>
      <c r="X80" s="19">
        <f t="shared" si="88"/>
        <v>0</v>
      </c>
      <c r="Y80" s="19">
        <f t="shared" si="88"/>
        <v>0</v>
      </c>
      <c r="Z80" s="19">
        <f t="shared" si="88"/>
        <v>0</v>
      </c>
      <c r="AA80" s="19">
        <f t="shared" si="88"/>
        <v>112788</v>
      </c>
      <c r="AB80" s="19">
        <f t="shared" si="88"/>
        <v>1140</v>
      </c>
      <c r="AC80" s="19">
        <f t="shared" si="88"/>
        <v>3552</v>
      </c>
      <c r="AD80" s="19">
        <f t="shared" si="88"/>
        <v>0</v>
      </c>
      <c r="AE80" s="19">
        <f t="shared" si="88"/>
        <v>0</v>
      </c>
      <c r="AF80" s="33">
        <f t="shared" si="88"/>
        <v>625000</v>
      </c>
      <c r="AG80" s="34">
        <f t="shared" si="88"/>
        <v>45000</v>
      </c>
      <c r="AH80" s="19">
        <f t="shared" si="88"/>
        <v>0</v>
      </c>
      <c r="AI80" s="19">
        <f t="shared" si="88"/>
        <v>0</v>
      </c>
      <c r="AJ80" s="19">
        <f t="shared" si="88"/>
        <v>0</v>
      </c>
      <c r="AK80" s="47"/>
      <c r="AL80" s="48"/>
      <c r="AM80" s="50">
        <f aca="true" t="shared" si="89" ref="AM80:AS80">SUM(AM81:AM82)</f>
        <v>0</v>
      </c>
      <c r="AN80" s="19">
        <f t="shared" si="89"/>
        <v>80000</v>
      </c>
      <c r="AO80" s="19">
        <f t="shared" si="89"/>
        <v>500000</v>
      </c>
      <c r="AP80" s="19">
        <f t="shared" si="89"/>
        <v>0</v>
      </c>
      <c r="AQ80" s="19">
        <f t="shared" si="89"/>
        <v>0</v>
      </c>
      <c r="AR80" s="19">
        <f t="shared" si="89"/>
        <v>0</v>
      </c>
      <c r="AS80" s="19">
        <f t="shared" si="89"/>
        <v>0</v>
      </c>
      <c r="AT80" s="61"/>
    </row>
    <row r="81" spans="1:46" s="4" customFormat="1" ht="22.5" customHeight="1">
      <c r="A81" s="20" t="s">
        <v>219</v>
      </c>
      <c r="B81" s="21" t="s">
        <v>220</v>
      </c>
      <c r="C81" s="22">
        <f aca="true" t="shared" si="90" ref="C81:C87">D81+T81+AF81+AP81</f>
        <v>2004927</v>
      </c>
      <c r="D81" s="22">
        <f aca="true" t="shared" si="91" ref="D81:D87">SUM(E81:S81)</f>
        <v>916191</v>
      </c>
      <c r="E81" s="22">
        <v>321012</v>
      </c>
      <c r="F81" s="22">
        <v>0</v>
      </c>
      <c r="G81" s="22">
        <v>0</v>
      </c>
      <c r="H81" s="22">
        <v>16800</v>
      </c>
      <c r="I81" s="22">
        <v>9408</v>
      </c>
      <c r="J81" s="22">
        <v>204240</v>
      </c>
      <c r="K81" s="22">
        <v>0</v>
      </c>
      <c r="L81" s="22">
        <v>0</v>
      </c>
      <c r="M81" s="22">
        <v>47850</v>
      </c>
      <c r="N81" s="22">
        <v>59700</v>
      </c>
      <c r="O81" s="22">
        <v>39600</v>
      </c>
      <c r="P81" s="22">
        <v>26751</v>
      </c>
      <c r="Q81" s="35">
        <v>0</v>
      </c>
      <c r="R81" s="36">
        <v>119280</v>
      </c>
      <c r="S81" s="22">
        <v>71550</v>
      </c>
      <c r="T81" s="22">
        <f aca="true" t="shared" si="92" ref="T81:T87">SUM(U81:AE81)</f>
        <v>496736</v>
      </c>
      <c r="U81" s="22">
        <v>0</v>
      </c>
      <c r="V81" s="22">
        <v>0</v>
      </c>
      <c r="W81" s="22">
        <v>450536</v>
      </c>
      <c r="X81" s="22">
        <v>0</v>
      </c>
      <c r="Y81" s="22">
        <v>0</v>
      </c>
      <c r="Z81" s="22">
        <v>0</v>
      </c>
      <c r="AA81" s="22">
        <v>42168</v>
      </c>
      <c r="AB81" s="22">
        <v>480</v>
      </c>
      <c r="AC81" s="22">
        <v>3552</v>
      </c>
      <c r="AD81" s="22">
        <v>0</v>
      </c>
      <c r="AE81" s="22">
        <v>0</v>
      </c>
      <c r="AF81" s="35">
        <f aca="true" t="shared" si="93" ref="AF81:AF87">SUM(AG81:AO81)</f>
        <v>592000</v>
      </c>
      <c r="AG81" s="36">
        <v>12000</v>
      </c>
      <c r="AH81" s="22">
        <v>0</v>
      </c>
      <c r="AI81" s="22">
        <v>0</v>
      </c>
      <c r="AJ81" s="22">
        <v>0</v>
      </c>
      <c r="AK81" s="47"/>
      <c r="AL81" s="48"/>
      <c r="AM81" s="51">
        <v>0</v>
      </c>
      <c r="AN81" s="22">
        <v>80000</v>
      </c>
      <c r="AO81" s="22">
        <v>500000</v>
      </c>
      <c r="AP81" s="22">
        <f aca="true" t="shared" si="94" ref="AP81:AP87">SUM(AQ81:AS81)</f>
        <v>0</v>
      </c>
      <c r="AQ81" s="22"/>
      <c r="AR81" s="22"/>
      <c r="AS81" s="22"/>
      <c r="AT81" s="59" t="s">
        <v>221</v>
      </c>
    </row>
    <row r="82" spans="1:46" s="4" customFormat="1" ht="22.5" customHeight="1">
      <c r="A82" s="20" t="s">
        <v>222</v>
      </c>
      <c r="B82" s="21" t="s">
        <v>223</v>
      </c>
      <c r="C82" s="22">
        <f t="shared" si="90"/>
        <v>1093021</v>
      </c>
      <c r="D82" s="22">
        <f t="shared" si="91"/>
        <v>988741</v>
      </c>
      <c r="E82" s="22">
        <v>389436</v>
      </c>
      <c r="F82" s="22">
        <v>0</v>
      </c>
      <c r="G82" s="22">
        <v>0</v>
      </c>
      <c r="H82" s="22">
        <v>33600</v>
      </c>
      <c r="I82" s="22">
        <v>25872</v>
      </c>
      <c r="J82" s="22">
        <v>0</v>
      </c>
      <c r="K82" s="22">
        <v>299664</v>
      </c>
      <c r="L82" s="22">
        <v>154116</v>
      </c>
      <c r="M82" s="22">
        <v>0</v>
      </c>
      <c r="N82" s="22">
        <v>0</v>
      </c>
      <c r="O82" s="22">
        <v>53600</v>
      </c>
      <c r="P82" s="22">
        <v>32453</v>
      </c>
      <c r="Q82" s="35">
        <v>0</v>
      </c>
      <c r="R82" s="36">
        <v>0</v>
      </c>
      <c r="S82" s="22">
        <v>0</v>
      </c>
      <c r="T82" s="22">
        <f t="shared" si="92"/>
        <v>71280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70620</v>
      </c>
      <c r="AB82" s="22">
        <v>660</v>
      </c>
      <c r="AC82" s="22">
        <v>0</v>
      </c>
      <c r="AD82" s="22">
        <v>0</v>
      </c>
      <c r="AE82" s="22">
        <v>0</v>
      </c>
      <c r="AF82" s="35">
        <f t="shared" si="93"/>
        <v>33000</v>
      </c>
      <c r="AG82" s="36">
        <v>33000</v>
      </c>
      <c r="AH82" s="22">
        <v>0</v>
      </c>
      <c r="AI82" s="22">
        <v>0</v>
      </c>
      <c r="AJ82" s="22">
        <v>0</v>
      </c>
      <c r="AK82" s="47"/>
      <c r="AL82" s="48"/>
      <c r="AM82" s="51">
        <v>0</v>
      </c>
      <c r="AN82" s="22"/>
      <c r="AO82" s="22">
        <v>0</v>
      </c>
      <c r="AP82" s="22">
        <f t="shared" si="94"/>
        <v>0</v>
      </c>
      <c r="AQ82" s="22"/>
      <c r="AR82" s="22">
        <v>0</v>
      </c>
      <c r="AS82" s="22">
        <v>0</v>
      </c>
      <c r="AT82" s="60"/>
    </row>
    <row r="83" spans="1:46" s="5" customFormat="1" ht="13.5">
      <c r="A83" s="14" t="s">
        <v>224</v>
      </c>
      <c r="B83" s="18" t="s">
        <v>225</v>
      </c>
      <c r="C83" s="19">
        <f aca="true" t="shared" si="95" ref="C83:AJ83">SUM(C84:C87)</f>
        <v>5347130</v>
      </c>
      <c r="D83" s="19">
        <f t="shared" si="95"/>
        <v>2475132</v>
      </c>
      <c r="E83" s="19">
        <f t="shared" si="95"/>
        <v>1103760</v>
      </c>
      <c r="F83" s="19">
        <f t="shared" si="95"/>
        <v>1077</v>
      </c>
      <c r="G83" s="19">
        <f t="shared" si="95"/>
        <v>0</v>
      </c>
      <c r="H83" s="19">
        <f t="shared" si="95"/>
        <v>0</v>
      </c>
      <c r="I83" s="19">
        <f t="shared" si="95"/>
        <v>41160</v>
      </c>
      <c r="J83" s="19">
        <f t="shared" si="95"/>
        <v>442200</v>
      </c>
      <c r="K83" s="19">
        <f t="shared" si="95"/>
        <v>216360</v>
      </c>
      <c r="L83" s="19">
        <f t="shared" si="95"/>
        <v>129240</v>
      </c>
      <c r="M83" s="19">
        <f t="shared" si="95"/>
        <v>128975</v>
      </c>
      <c r="N83" s="19">
        <f t="shared" si="95"/>
        <v>140700</v>
      </c>
      <c r="O83" s="19">
        <f t="shared" si="95"/>
        <v>140800</v>
      </c>
      <c r="P83" s="19">
        <f t="shared" si="95"/>
        <v>91980</v>
      </c>
      <c r="Q83" s="33">
        <f t="shared" si="95"/>
        <v>0</v>
      </c>
      <c r="R83" s="34">
        <f t="shared" si="95"/>
        <v>38880</v>
      </c>
      <c r="S83" s="19">
        <f t="shared" si="95"/>
        <v>0</v>
      </c>
      <c r="T83" s="19">
        <f t="shared" si="95"/>
        <v>939498</v>
      </c>
      <c r="U83" s="19">
        <f t="shared" si="95"/>
        <v>0</v>
      </c>
      <c r="V83" s="19">
        <f t="shared" si="95"/>
        <v>0</v>
      </c>
      <c r="W83" s="19">
        <f t="shared" si="95"/>
        <v>780588</v>
      </c>
      <c r="X83" s="19">
        <f t="shared" si="95"/>
        <v>0</v>
      </c>
      <c r="Y83" s="19">
        <f t="shared" si="95"/>
        <v>0</v>
      </c>
      <c r="Z83" s="19">
        <f t="shared" si="95"/>
        <v>0</v>
      </c>
      <c r="AA83" s="19">
        <f t="shared" si="95"/>
        <v>157380</v>
      </c>
      <c r="AB83" s="19">
        <f t="shared" si="95"/>
        <v>1530</v>
      </c>
      <c r="AC83" s="19">
        <f t="shared" si="95"/>
        <v>0</v>
      </c>
      <c r="AD83" s="19">
        <f t="shared" si="95"/>
        <v>0</v>
      </c>
      <c r="AE83" s="19">
        <f t="shared" si="95"/>
        <v>0</v>
      </c>
      <c r="AF83" s="33">
        <f t="shared" si="95"/>
        <v>432500</v>
      </c>
      <c r="AG83" s="34">
        <f t="shared" si="95"/>
        <v>52500</v>
      </c>
      <c r="AH83" s="19">
        <f t="shared" si="95"/>
        <v>0</v>
      </c>
      <c r="AI83" s="19">
        <f t="shared" si="95"/>
        <v>0</v>
      </c>
      <c r="AJ83" s="19">
        <f t="shared" si="95"/>
        <v>30000</v>
      </c>
      <c r="AK83" s="47"/>
      <c r="AL83" s="48"/>
      <c r="AM83" s="50">
        <f aca="true" t="shared" si="96" ref="AM83:AS83">SUM(AM84:AM87)</f>
        <v>0</v>
      </c>
      <c r="AN83" s="19">
        <f t="shared" si="96"/>
        <v>50000</v>
      </c>
      <c r="AO83" s="19">
        <f t="shared" si="96"/>
        <v>300000</v>
      </c>
      <c r="AP83" s="19">
        <f t="shared" si="96"/>
        <v>1500000</v>
      </c>
      <c r="AQ83" s="19">
        <f t="shared" si="96"/>
        <v>0</v>
      </c>
      <c r="AR83" s="19">
        <f t="shared" si="96"/>
        <v>0</v>
      </c>
      <c r="AS83" s="19">
        <f t="shared" si="96"/>
        <v>1500000</v>
      </c>
      <c r="AT83" s="61"/>
    </row>
    <row r="84" spans="1:46" s="4" customFormat="1" ht="40.5">
      <c r="A84" s="20" t="s">
        <v>226</v>
      </c>
      <c r="B84" s="21" t="s">
        <v>227</v>
      </c>
      <c r="C84" s="22">
        <f t="shared" si="90"/>
        <v>4354279</v>
      </c>
      <c r="D84" s="22">
        <f t="shared" si="91"/>
        <v>1592269</v>
      </c>
      <c r="E84" s="22">
        <v>663480</v>
      </c>
      <c r="F84" s="22">
        <v>0</v>
      </c>
      <c r="G84" s="22">
        <v>0</v>
      </c>
      <c r="H84" s="22">
        <v>0</v>
      </c>
      <c r="I84" s="22">
        <v>22344</v>
      </c>
      <c r="J84" s="22">
        <v>442200</v>
      </c>
      <c r="K84" s="22">
        <v>0</v>
      </c>
      <c r="L84" s="22">
        <v>0</v>
      </c>
      <c r="M84" s="22">
        <v>128975</v>
      </c>
      <c r="N84" s="22">
        <v>140700</v>
      </c>
      <c r="O84" s="22">
        <v>100400</v>
      </c>
      <c r="P84" s="22">
        <v>55290</v>
      </c>
      <c r="Q84" s="35">
        <v>0</v>
      </c>
      <c r="R84" s="36">
        <v>38880</v>
      </c>
      <c r="S84" s="22">
        <v>0</v>
      </c>
      <c r="T84" s="22">
        <f t="shared" si="92"/>
        <v>873510</v>
      </c>
      <c r="U84" s="22">
        <v>0</v>
      </c>
      <c r="V84" s="22">
        <v>0</v>
      </c>
      <c r="W84" s="22">
        <v>780588</v>
      </c>
      <c r="X84" s="22">
        <v>0</v>
      </c>
      <c r="Y84" s="22">
        <v>0</v>
      </c>
      <c r="Z84" s="22">
        <v>0</v>
      </c>
      <c r="AA84" s="22">
        <v>91872</v>
      </c>
      <c r="AB84" s="22">
        <v>1050</v>
      </c>
      <c r="AC84" s="22">
        <v>0</v>
      </c>
      <c r="AD84" s="22">
        <v>0</v>
      </c>
      <c r="AE84" s="22">
        <v>0</v>
      </c>
      <c r="AF84" s="35">
        <f t="shared" si="93"/>
        <v>388500</v>
      </c>
      <c r="AG84" s="36">
        <v>28500</v>
      </c>
      <c r="AH84" s="22">
        <v>0</v>
      </c>
      <c r="AI84" s="22">
        <v>0</v>
      </c>
      <c r="AJ84" s="22">
        <v>30000</v>
      </c>
      <c r="AK84" s="47"/>
      <c r="AL84" s="48"/>
      <c r="AM84" s="51">
        <v>0</v>
      </c>
      <c r="AN84" s="22">
        <v>50000</v>
      </c>
      <c r="AO84" s="22">
        <v>280000</v>
      </c>
      <c r="AP84" s="22">
        <f t="shared" si="94"/>
        <v>1500000</v>
      </c>
      <c r="AQ84" s="22"/>
      <c r="AR84" s="22">
        <v>0</v>
      </c>
      <c r="AS84" s="22">
        <v>1500000</v>
      </c>
      <c r="AT84" s="62" t="s">
        <v>228</v>
      </c>
    </row>
    <row r="85" spans="1:46" s="4" customFormat="1" ht="27">
      <c r="A85" s="20" t="s">
        <v>229</v>
      </c>
      <c r="B85" s="21" t="s">
        <v>230</v>
      </c>
      <c r="C85" s="22">
        <f t="shared" si="90"/>
        <v>149638</v>
      </c>
      <c r="D85" s="22">
        <f t="shared" si="91"/>
        <v>136498</v>
      </c>
      <c r="E85" s="22">
        <v>76344</v>
      </c>
      <c r="F85" s="22">
        <v>0</v>
      </c>
      <c r="G85" s="22">
        <v>0</v>
      </c>
      <c r="H85" s="22">
        <v>0</v>
      </c>
      <c r="I85" s="22">
        <v>2352</v>
      </c>
      <c r="J85" s="22">
        <v>0</v>
      </c>
      <c r="K85" s="22">
        <v>28344</v>
      </c>
      <c r="L85" s="22">
        <v>17496</v>
      </c>
      <c r="M85" s="22">
        <v>0</v>
      </c>
      <c r="N85" s="22">
        <v>0</v>
      </c>
      <c r="O85" s="22">
        <v>5600</v>
      </c>
      <c r="P85" s="22">
        <v>6362</v>
      </c>
      <c r="Q85" s="35">
        <v>0</v>
      </c>
      <c r="R85" s="36">
        <v>0</v>
      </c>
      <c r="S85" s="22">
        <v>0</v>
      </c>
      <c r="T85" s="22">
        <f t="shared" si="92"/>
        <v>10140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10080</v>
      </c>
      <c r="AB85" s="22">
        <v>60</v>
      </c>
      <c r="AC85" s="22">
        <v>0</v>
      </c>
      <c r="AD85" s="22">
        <v>0</v>
      </c>
      <c r="AE85" s="22">
        <v>0</v>
      </c>
      <c r="AF85" s="35">
        <f t="shared" si="93"/>
        <v>3000</v>
      </c>
      <c r="AG85" s="36">
        <v>3000</v>
      </c>
      <c r="AH85" s="22">
        <v>0</v>
      </c>
      <c r="AI85" s="22">
        <v>0</v>
      </c>
      <c r="AJ85" s="22">
        <v>0</v>
      </c>
      <c r="AK85" s="47"/>
      <c r="AL85" s="48"/>
      <c r="AM85" s="51">
        <v>0</v>
      </c>
      <c r="AN85" s="22"/>
      <c r="AO85" s="22">
        <v>0</v>
      </c>
      <c r="AP85" s="22">
        <f t="shared" si="94"/>
        <v>0</v>
      </c>
      <c r="AQ85" s="22"/>
      <c r="AR85" s="22">
        <v>0</v>
      </c>
      <c r="AS85" s="22">
        <v>0</v>
      </c>
      <c r="AT85" s="62"/>
    </row>
    <row r="86" spans="1:46" s="4" customFormat="1" ht="27">
      <c r="A86" s="20" t="s">
        <v>231</v>
      </c>
      <c r="B86" s="21" t="s">
        <v>232</v>
      </c>
      <c r="C86" s="22">
        <f t="shared" si="90"/>
        <v>823213</v>
      </c>
      <c r="D86" s="22">
        <f t="shared" si="91"/>
        <v>746365</v>
      </c>
      <c r="E86" s="22">
        <v>363936</v>
      </c>
      <c r="F86" s="22">
        <v>1077</v>
      </c>
      <c r="G86" s="22">
        <v>0</v>
      </c>
      <c r="H86" s="22">
        <v>0</v>
      </c>
      <c r="I86" s="22">
        <v>16464</v>
      </c>
      <c r="J86" s="22">
        <v>0</v>
      </c>
      <c r="K86" s="22">
        <v>188016</v>
      </c>
      <c r="L86" s="22">
        <v>111744</v>
      </c>
      <c r="M86" s="22">
        <v>0</v>
      </c>
      <c r="N86" s="22">
        <v>0</v>
      </c>
      <c r="O86" s="22">
        <v>34800</v>
      </c>
      <c r="P86" s="22">
        <v>30328</v>
      </c>
      <c r="Q86" s="35">
        <v>0</v>
      </c>
      <c r="R86" s="36">
        <v>0</v>
      </c>
      <c r="S86" s="22">
        <v>0</v>
      </c>
      <c r="T86" s="22">
        <f t="shared" si="92"/>
        <v>55848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55428</v>
      </c>
      <c r="AB86" s="22">
        <v>420</v>
      </c>
      <c r="AC86" s="22">
        <v>0</v>
      </c>
      <c r="AD86" s="22">
        <v>0</v>
      </c>
      <c r="AE86" s="22">
        <v>0</v>
      </c>
      <c r="AF86" s="35">
        <f t="shared" si="93"/>
        <v>21000</v>
      </c>
      <c r="AG86" s="36">
        <v>21000</v>
      </c>
      <c r="AH86" s="22">
        <v>0</v>
      </c>
      <c r="AI86" s="22">
        <v>0</v>
      </c>
      <c r="AJ86" s="22">
        <v>0</v>
      </c>
      <c r="AK86" s="47"/>
      <c r="AL86" s="48"/>
      <c r="AM86" s="51">
        <v>0</v>
      </c>
      <c r="AN86" s="22"/>
      <c r="AO86" s="22">
        <v>0</v>
      </c>
      <c r="AP86" s="22">
        <f t="shared" si="94"/>
        <v>0</v>
      </c>
      <c r="AQ86" s="22"/>
      <c r="AR86" s="22">
        <v>0</v>
      </c>
      <c r="AS86" s="22">
        <v>0</v>
      </c>
      <c r="AT86" s="62"/>
    </row>
    <row r="87" spans="1:46" s="4" customFormat="1" ht="27">
      <c r="A87" s="20" t="s">
        <v>231</v>
      </c>
      <c r="B87" s="21" t="s">
        <v>233</v>
      </c>
      <c r="C87" s="22">
        <f t="shared" si="90"/>
        <v>20000</v>
      </c>
      <c r="D87" s="22">
        <f t="shared" si="91"/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35">
        <v>0</v>
      </c>
      <c r="R87" s="36">
        <v>0</v>
      </c>
      <c r="S87" s="22">
        <v>0</v>
      </c>
      <c r="T87" s="22">
        <f t="shared" si="92"/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35">
        <f t="shared" si="93"/>
        <v>20000</v>
      </c>
      <c r="AG87" s="36">
        <v>0</v>
      </c>
      <c r="AH87" s="22">
        <v>0</v>
      </c>
      <c r="AI87" s="22">
        <v>0</v>
      </c>
      <c r="AJ87" s="22">
        <v>0</v>
      </c>
      <c r="AK87" s="47"/>
      <c r="AL87" s="48"/>
      <c r="AM87" s="51">
        <v>0</v>
      </c>
      <c r="AN87" s="22"/>
      <c r="AO87" s="22">
        <v>20000</v>
      </c>
      <c r="AP87" s="22">
        <f t="shared" si="94"/>
        <v>0</v>
      </c>
      <c r="AQ87" s="22"/>
      <c r="AR87" s="22">
        <v>0</v>
      </c>
      <c r="AS87" s="22">
        <v>0</v>
      </c>
      <c r="AT87" s="62" t="s">
        <v>234</v>
      </c>
    </row>
    <row r="88" spans="1:46" s="5" customFormat="1" ht="13.5">
      <c r="A88" s="14" t="s">
        <v>235</v>
      </c>
      <c r="B88" s="18" t="s">
        <v>236</v>
      </c>
      <c r="C88" s="19">
        <f aca="true" t="shared" si="97" ref="C88:AJ88">SUM(C89:C90)</f>
        <v>2964938</v>
      </c>
      <c r="D88" s="19">
        <f t="shared" si="97"/>
        <v>1317726</v>
      </c>
      <c r="E88" s="19">
        <f t="shared" si="97"/>
        <v>655728</v>
      </c>
      <c r="F88" s="19">
        <f t="shared" si="97"/>
        <v>0</v>
      </c>
      <c r="G88" s="19">
        <f t="shared" si="97"/>
        <v>0</v>
      </c>
      <c r="H88" s="19">
        <f t="shared" si="97"/>
        <v>0</v>
      </c>
      <c r="I88" s="19">
        <f t="shared" si="97"/>
        <v>22344</v>
      </c>
      <c r="J88" s="19">
        <f t="shared" si="97"/>
        <v>168390</v>
      </c>
      <c r="K88" s="19">
        <f t="shared" si="97"/>
        <v>132912</v>
      </c>
      <c r="L88" s="19">
        <f t="shared" si="97"/>
        <v>77208</v>
      </c>
      <c r="M88" s="19">
        <f t="shared" si="97"/>
        <v>65300</v>
      </c>
      <c r="N88" s="19">
        <f t="shared" si="97"/>
        <v>75600</v>
      </c>
      <c r="O88" s="19">
        <f t="shared" si="97"/>
        <v>65600</v>
      </c>
      <c r="P88" s="19">
        <f t="shared" si="97"/>
        <v>54644</v>
      </c>
      <c r="Q88" s="33">
        <f t="shared" si="97"/>
        <v>0</v>
      </c>
      <c r="R88" s="34">
        <f t="shared" si="97"/>
        <v>0</v>
      </c>
      <c r="S88" s="19">
        <f t="shared" si="97"/>
        <v>0</v>
      </c>
      <c r="T88" s="19">
        <f t="shared" si="97"/>
        <v>321384</v>
      </c>
      <c r="U88" s="19">
        <f t="shared" si="97"/>
        <v>0</v>
      </c>
      <c r="V88" s="19">
        <f t="shared" si="97"/>
        <v>0</v>
      </c>
      <c r="W88" s="19">
        <f t="shared" si="97"/>
        <v>116496</v>
      </c>
      <c r="X88" s="19">
        <f t="shared" si="97"/>
        <v>113508</v>
      </c>
      <c r="Y88" s="19">
        <f t="shared" si="97"/>
        <v>0</v>
      </c>
      <c r="Z88" s="19">
        <f t="shared" si="97"/>
        <v>0</v>
      </c>
      <c r="AA88" s="19">
        <f t="shared" si="97"/>
        <v>90660</v>
      </c>
      <c r="AB88" s="19">
        <f t="shared" si="97"/>
        <v>720</v>
      </c>
      <c r="AC88" s="19">
        <f t="shared" si="97"/>
        <v>0</v>
      </c>
      <c r="AD88" s="19">
        <f t="shared" si="97"/>
        <v>0</v>
      </c>
      <c r="AE88" s="19">
        <f t="shared" si="97"/>
        <v>0</v>
      </c>
      <c r="AF88" s="33">
        <f t="shared" si="97"/>
        <v>448500</v>
      </c>
      <c r="AG88" s="34">
        <f t="shared" si="97"/>
        <v>28500</v>
      </c>
      <c r="AH88" s="19">
        <f t="shared" si="97"/>
        <v>0</v>
      </c>
      <c r="AI88" s="19">
        <f t="shared" si="97"/>
        <v>0</v>
      </c>
      <c r="AJ88" s="19">
        <f t="shared" si="97"/>
        <v>30000</v>
      </c>
      <c r="AK88" s="47"/>
      <c r="AL88" s="48"/>
      <c r="AM88" s="50">
        <f aca="true" t="shared" si="98" ref="AM88:AS88">SUM(AM89:AM90)</f>
        <v>0</v>
      </c>
      <c r="AN88" s="19">
        <f t="shared" si="98"/>
        <v>50000</v>
      </c>
      <c r="AO88" s="19">
        <f t="shared" si="98"/>
        <v>340000</v>
      </c>
      <c r="AP88" s="19">
        <f t="shared" si="98"/>
        <v>877328</v>
      </c>
      <c r="AQ88" s="19">
        <f t="shared" si="98"/>
        <v>0</v>
      </c>
      <c r="AR88" s="19">
        <f t="shared" si="98"/>
        <v>0</v>
      </c>
      <c r="AS88" s="19">
        <f t="shared" si="98"/>
        <v>877328</v>
      </c>
      <c r="AT88" s="61"/>
    </row>
    <row r="89" spans="1:46" s="4" customFormat="1" ht="57" customHeight="1">
      <c r="A89" s="20" t="s">
        <v>237</v>
      </c>
      <c r="B89" s="21" t="s">
        <v>238</v>
      </c>
      <c r="C89" s="22">
        <f aca="true" t="shared" si="99" ref="C89:C92">D89+T89+AF89+AP89</f>
        <v>2308163</v>
      </c>
      <c r="D89" s="22">
        <f aca="true" t="shared" si="100" ref="D89:D92">SUM(E89:S89)</f>
        <v>776619</v>
      </c>
      <c r="E89" s="22">
        <v>383580</v>
      </c>
      <c r="F89" s="22">
        <v>0</v>
      </c>
      <c r="G89" s="22">
        <v>0</v>
      </c>
      <c r="H89" s="22">
        <v>0</v>
      </c>
      <c r="I89" s="22">
        <v>10584</v>
      </c>
      <c r="J89" s="22">
        <v>168390</v>
      </c>
      <c r="K89" s="22">
        <v>0</v>
      </c>
      <c r="L89" s="22">
        <v>0</v>
      </c>
      <c r="M89" s="22">
        <v>65300</v>
      </c>
      <c r="N89" s="22">
        <v>75600</v>
      </c>
      <c r="O89" s="22">
        <v>41200</v>
      </c>
      <c r="P89" s="22">
        <v>31965</v>
      </c>
      <c r="Q89" s="35">
        <v>0</v>
      </c>
      <c r="R89" s="36">
        <v>0</v>
      </c>
      <c r="S89" s="22">
        <v>0</v>
      </c>
      <c r="T89" s="22">
        <f aca="true" t="shared" si="101" ref="T89:T92">SUM(U89:AE89)</f>
        <v>280716</v>
      </c>
      <c r="U89" s="22">
        <v>0</v>
      </c>
      <c r="V89" s="22">
        <v>0</v>
      </c>
      <c r="W89" s="22">
        <v>116496</v>
      </c>
      <c r="X89" s="22">
        <v>113508</v>
      </c>
      <c r="Y89" s="22">
        <v>0</v>
      </c>
      <c r="Z89" s="22">
        <v>0</v>
      </c>
      <c r="AA89" s="22">
        <v>50292</v>
      </c>
      <c r="AB89" s="22">
        <v>420</v>
      </c>
      <c r="AC89" s="22">
        <v>0</v>
      </c>
      <c r="AD89" s="22">
        <v>0</v>
      </c>
      <c r="AE89" s="22">
        <v>0</v>
      </c>
      <c r="AF89" s="35">
        <f aca="true" t="shared" si="102" ref="AF89:AF92">SUM(AG89:AO89)</f>
        <v>373500</v>
      </c>
      <c r="AG89" s="36">
        <v>13500</v>
      </c>
      <c r="AH89" s="22">
        <v>0</v>
      </c>
      <c r="AI89" s="22">
        <v>0</v>
      </c>
      <c r="AJ89" s="22">
        <v>30000</v>
      </c>
      <c r="AK89" s="47"/>
      <c r="AL89" s="48"/>
      <c r="AM89" s="51">
        <v>0</v>
      </c>
      <c r="AN89" s="22">
        <v>50000</v>
      </c>
      <c r="AO89" s="22">
        <v>280000</v>
      </c>
      <c r="AP89" s="22">
        <f aca="true" t="shared" si="103" ref="AP89:AP92">SUM(AQ89:AS89)</f>
        <v>877328</v>
      </c>
      <c r="AQ89" s="22"/>
      <c r="AR89" s="22">
        <v>0</v>
      </c>
      <c r="AS89" s="22">
        <v>877328</v>
      </c>
      <c r="AT89" s="59" t="s">
        <v>239</v>
      </c>
    </row>
    <row r="90" spans="1:46" s="4" customFormat="1" ht="57" customHeight="1">
      <c r="A90" s="20" t="s">
        <v>240</v>
      </c>
      <c r="B90" s="21" t="s">
        <v>241</v>
      </c>
      <c r="C90" s="22">
        <f t="shared" si="99"/>
        <v>656775</v>
      </c>
      <c r="D90" s="22">
        <f t="shared" si="100"/>
        <v>541107</v>
      </c>
      <c r="E90" s="22">
        <v>272148</v>
      </c>
      <c r="F90" s="22">
        <v>0</v>
      </c>
      <c r="G90" s="22">
        <v>0</v>
      </c>
      <c r="H90" s="22">
        <v>0</v>
      </c>
      <c r="I90" s="22">
        <v>11760</v>
      </c>
      <c r="J90" s="22">
        <v>0</v>
      </c>
      <c r="K90" s="22">
        <v>132912</v>
      </c>
      <c r="L90" s="22">
        <v>77208</v>
      </c>
      <c r="M90" s="22">
        <v>0</v>
      </c>
      <c r="N90" s="22">
        <v>0</v>
      </c>
      <c r="O90" s="22">
        <v>24400</v>
      </c>
      <c r="P90" s="22">
        <v>22679</v>
      </c>
      <c r="Q90" s="35">
        <v>0</v>
      </c>
      <c r="R90" s="36">
        <v>0</v>
      </c>
      <c r="S90" s="22">
        <v>0</v>
      </c>
      <c r="T90" s="22">
        <f t="shared" si="101"/>
        <v>40668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40368</v>
      </c>
      <c r="AB90" s="22">
        <v>300</v>
      </c>
      <c r="AC90" s="22">
        <v>0</v>
      </c>
      <c r="AD90" s="22">
        <v>0</v>
      </c>
      <c r="AE90" s="22">
        <v>0</v>
      </c>
      <c r="AF90" s="35">
        <f t="shared" si="102"/>
        <v>75000</v>
      </c>
      <c r="AG90" s="36">
        <v>15000</v>
      </c>
      <c r="AH90" s="22">
        <v>0</v>
      </c>
      <c r="AI90" s="22">
        <v>0</v>
      </c>
      <c r="AJ90" s="22">
        <v>0</v>
      </c>
      <c r="AK90" s="47"/>
      <c r="AL90" s="48"/>
      <c r="AM90" s="51">
        <v>0</v>
      </c>
      <c r="AN90" s="22"/>
      <c r="AO90" s="22">
        <v>60000</v>
      </c>
      <c r="AP90" s="22">
        <f t="shared" si="103"/>
        <v>0</v>
      </c>
      <c r="AQ90" s="22"/>
      <c r="AR90" s="22">
        <v>0</v>
      </c>
      <c r="AS90" s="22">
        <v>0</v>
      </c>
      <c r="AT90" s="60"/>
    </row>
    <row r="91" spans="1:46" s="5" customFormat="1" ht="13.5">
      <c r="A91" s="14" t="s">
        <v>242</v>
      </c>
      <c r="B91" s="18" t="s">
        <v>243</v>
      </c>
      <c r="C91" s="19">
        <f aca="true" t="shared" si="104" ref="C91:AJ91">SUM(C92)</f>
        <v>1376750</v>
      </c>
      <c r="D91" s="19">
        <f t="shared" si="104"/>
        <v>665478</v>
      </c>
      <c r="E91" s="19">
        <f t="shared" si="104"/>
        <v>319944</v>
      </c>
      <c r="F91" s="19">
        <f t="shared" si="104"/>
        <v>0</v>
      </c>
      <c r="G91" s="19">
        <f t="shared" si="104"/>
        <v>0</v>
      </c>
      <c r="H91" s="19">
        <f t="shared" si="104"/>
        <v>0</v>
      </c>
      <c r="I91" s="19">
        <f t="shared" si="104"/>
        <v>8232</v>
      </c>
      <c r="J91" s="19">
        <f t="shared" si="104"/>
        <v>174540</v>
      </c>
      <c r="K91" s="19">
        <f t="shared" si="104"/>
        <v>0</v>
      </c>
      <c r="L91" s="19">
        <f t="shared" si="104"/>
        <v>0</v>
      </c>
      <c r="M91" s="19">
        <f t="shared" si="104"/>
        <v>58300</v>
      </c>
      <c r="N91" s="19">
        <f t="shared" si="104"/>
        <v>57000</v>
      </c>
      <c r="O91" s="19">
        <f t="shared" si="104"/>
        <v>20800</v>
      </c>
      <c r="P91" s="19">
        <f t="shared" si="104"/>
        <v>26662</v>
      </c>
      <c r="Q91" s="33">
        <f t="shared" si="104"/>
        <v>0</v>
      </c>
      <c r="R91" s="34">
        <f t="shared" si="104"/>
        <v>0</v>
      </c>
      <c r="S91" s="19">
        <f t="shared" si="104"/>
        <v>0</v>
      </c>
      <c r="T91" s="19">
        <f t="shared" si="104"/>
        <v>533772</v>
      </c>
      <c r="U91" s="19">
        <f t="shared" si="104"/>
        <v>0</v>
      </c>
      <c r="V91" s="19">
        <f t="shared" si="104"/>
        <v>0</v>
      </c>
      <c r="W91" s="19">
        <f t="shared" si="104"/>
        <v>465216</v>
      </c>
      <c r="X91" s="19">
        <f t="shared" si="104"/>
        <v>27600</v>
      </c>
      <c r="Y91" s="19">
        <f t="shared" si="104"/>
        <v>0</v>
      </c>
      <c r="Z91" s="19">
        <f t="shared" si="104"/>
        <v>0</v>
      </c>
      <c r="AA91" s="19">
        <f t="shared" si="104"/>
        <v>40476</v>
      </c>
      <c r="AB91" s="19">
        <f t="shared" si="104"/>
        <v>480</v>
      </c>
      <c r="AC91" s="19">
        <f t="shared" si="104"/>
        <v>0</v>
      </c>
      <c r="AD91" s="19">
        <f t="shared" si="104"/>
        <v>0</v>
      </c>
      <c r="AE91" s="19">
        <f t="shared" si="104"/>
        <v>0</v>
      </c>
      <c r="AF91" s="33">
        <f t="shared" si="104"/>
        <v>170500</v>
      </c>
      <c r="AG91" s="34">
        <f t="shared" si="104"/>
        <v>10500</v>
      </c>
      <c r="AH91" s="19">
        <f t="shared" si="104"/>
        <v>0</v>
      </c>
      <c r="AI91" s="19">
        <f t="shared" si="104"/>
        <v>0</v>
      </c>
      <c r="AJ91" s="19">
        <f t="shared" si="104"/>
        <v>10000</v>
      </c>
      <c r="AK91" s="47"/>
      <c r="AL91" s="48"/>
      <c r="AM91" s="50">
        <f aca="true" t="shared" si="105" ref="AM91:AS91">SUM(AM92)</f>
        <v>0</v>
      </c>
      <c r="AN91" s="19">
        <f t="shared" si="105"/>
        <v>50000</v>
      </c>
      <c r="AO91" s="19">
        <f t="shared" si="105"/>
        <v>100000</v>
      </c>
      <c r="AP91" s="19">
        <f t="shared" si="105"/>
        <v>7000</v>
      </c>
      <c r="AQ91" s="19">
        <f t="shared" si="105"/>
        <v>0</v>
      </c>
      <c r="AR91" s="19">
        <f t="shared" si="105"/>
        <v>0</v>
      </c>
      <c r="AS91" s="19">
        <f t="shared" si="105"/>
        <v>7000</v>
      </c>
      <c r="AT91" s="61"/>
    </row>
    <row r="92" spans="1:46" s="4" customFormat="1" ht="27">
      <c r="A92" s="20" t="s">
        <v>244</v>
      </c>
      <c r="B92" s="21" t="s">
        <v>245</v>
      </c>
      <c r="C92" s="22">
        <f t="shared" si="99"/>
        <v>1376750</v>
      </c>
      <c r="D92" s="22">
        <f t="shared" si="100"/>
        <v>665478</v>
      </c>
      <c r="E92" s="22">
        <v>319944</v>
      </c>
      <c r="F92" s="22">
        <v>0</v>
      </c>
      <c r="G92" s="22">
        <v>0</v>
      </c>
      <c r="H92" s="22">
        <v>0</v>
      </c>
      <c r="I92" s="22">
        <v>8232</v>
      </c>
      <c r="J92" s="22">
        <v>174540</v>
      </c>
      <c r="K92" s="22">
        <v>0</v>
      </c>
      <c r="L92" s="22">
        <v>0</v>
      </c>
      <c r="M92" s="22">
        <v>58300</v>
      </c>
      <c r="N92" s="22">
        <v>57000</v>
      </c>
      <c r="O92" s="22">
        <v>20800</v>
      </c>
      <c r="P92" s="22">
        <v>26662</v>
      </c>
      <c r="Q92" s="35">
        <v>0</v>
      </c>
      <c r="R92" s="36">
        <v>0</v>
      </c>
      <c r="S92" s="22">
        <v>0</v>
      </c>
      <c r="T92" s="22">
        <f t="shared" si="101"/>
        <v>533772</v>
      </c>
      <c r="U92" s="22">
        <v>0</v>
      </c>
      <c r="V92" s="22">
        <v>0</v>
      </c>
      <c r="W92" s="22">
        <v>465216</v>
      </c>
      <c r="X92" s="22">
        <v>27600</v>
      </c>
      <c r="Y92" s="22">
        <v>0</v>
      </c>
      <c r="Z92" s="22">
        <v>0</v>
      </c>
      <c r="AA92" s="22">
        <v>40476</v>
      </c>
      <c r="AB92" s="22">
        <v>480</v>
      </c>
      <c r="AC92" s="22">
        <v>0</v>
      </c>
      <c r="AD92" s="22">
        <v>0</v>
      </c>
      <c r="AE92" s="22">
        <v>0</v>
      </c>
      <c r="AF92" s="35">
        <f t="shared" si="102"/>
        <v>170500</v>
      </c>
      <c r="AG92" s="36">
        <v>10500</v>
      </c>
      <c r="AH92" s="22">
        <v>0</v>
      </c>
      <c r="AI92" s="22">
        <v>0</v>
      </c>
      <c r="AJ92" s="22">
        <v>10000</v>
      </c>
      <c r="AK92" s="47"/>
      <c r="AL92" s="48"/>
      <c r="AM92" s="51">
        <v>0</v>
      </c>
      <c r="AN92" s="22">
        <v>50000</v>
      </c>
      <c r="AO92" s="22">
        <v>100000</v>
      </c>
      <c r="AP92" s="22">
        <f t="shared" si="103"/>
        <v>7000</v>
      </c>
      <c r="AQ92" s="22"/>
      <c r="AR92" s="22">
        <v>0</v>
      </c>
      <c r="AS92" s="22">
        <v>7000</v>
      </c>
      <c r="AT92" s="62" t="s">
        <v>246</v>
      </c>
    </row>
    <row r="93" spans="1:46" s="5" customFormat="1" ht="13.5">
      <c r="A93" s="14" t="s">
        <v>247</v>
      </c>
      <c r="B93" s="18" t="s">
        <v>248</v>
      </c>
      <c r="C93" s="19">
        <f aca="true" t="shared" si="106" ref="C93:AJ93">SUM(C94:C97)</f>
        <v>6707228</v>
      </c>
      <c r="D93" s="19">
        <f t="shared" si="106"/>
        <v>2189940</v>
      </c>
      <c r="E93" s="19">
        <f t="shared" si="106"/>
        <v>868392</v>
      </c>
      <c r="F93" s="19">
        <f t="shared" si="106"/>
        <v>0</v>
      </c>
      <c r="G93" s="19">
        <f t="shared" si="106"/>
        <v>30240</v>
      </c>
      <c r="H93" s="19">
        <f t="shared" si="106"/>
        <v>0</v>
      </c>
      <c r="I93" s="19">
        <f t="shared" si="106"/>
        <v>25872</v>
      </c>
      <c r="J93" s="19">
        <f t="shared" si="106"/>
        <v>418680</v>
      </c>
      <c r="K93" s="19">
        <f t="shared" si="106"/>
        <v>69024</v>
      </c>
      <c r="L93" s="19">
        <f t="shared" si="106"/>
        <v>41116</v>
      </c>
      <c r="M93" s="19">
        <f t="shared" si="106"/>
        <v>89650</v>
      </c>
      <c r="N93" s="19">
        <f t="shared" si="106"/>
        <v>180600</v>
      </c>
      <c r="O93" s="19">
        <f t="shared" si="106"/>
        <v>79600</v>
      </c>
      <c r="P93" s="19">
        <f t="shared" si="106"/>
        <v>72366</v>
      </c>
      <c r="Q93" s="33">
        <f t="shared" si="106"/>
        <v>0</v>
      </c>
      <c r="R93" s="34">
        <f t="shared" si="106"/>
        <v>272160</v>
      </c>
      <c r="S93" s="19">
        <f t="shared" si="106"/>
        <v>42240</v>
      </c>
      <c r="T93" s="19">
        <f t="shared" si="106"/>
        <v>742288</v>
      </c>
      <c r="U93" s="19">
        <f t="shared" si="106"/>
        <v>0</v>
      </c>
      <c r="V93" s="19">
        <f t="shared" si="106"/>
        <v>0</v>
      </c>
      <c r="W93" s="19">
        <f t="shared" si="106"/>
        <v>462960</v>
      </c>
      <c r="X93" s="19">
        <f t="shared" si="106"/>
        <v>157196</v>
      </c>
      <c r="Y93" s="19">
        <f t="shared" si="106"/>
        <v>3152</v>
      </c>
      <c r="Z93" s="19">
        <f t="shared" si="106"/>
        <v>0</v>
      </c>
      <c r="AA93" s="19">
        <f t="shared" si="106"/>
        <v>118140</v>
      </c>
      <c r="AB93" s="19">
        <f t="shared" si="106"/>
        <v>840</v>
      </c>
      <c r="AC93" s="19">
        <f t="shared" si="106"/>
        <v>0</v>
      </c>
      <c r="AD93" s="19">
        <f t="shared" si="106"/>
        <v>0</v>
      </c>
      <c r="AE93" s="19">
        <f t="shared" si="106"/>
        <v>0</v>
      </c>
      <c r="AF93" s="33">
        <f t="shared" si="106"/>
        <v>775000</v>
      </c>
      <c r="AG93" s="34">
        <f t="shared" si="106"/>
        <v>181000</v>
      </c>
      <c r="AH93" s="19">
        <f t="shared" si="106"/>
        <v>94000</v>
      </c>
      <c r="AI93" s="19">
        <f t="shared" si="106"/>
        <v>10000</v>
      </c>
      <c r="AJ93" s="19">
        <f t="shared" si="106"/>
        <v>10000</v>
      </c>
      <c r="AK93" s="47"/>
      <c r="AL93" s="48"/>
      <c r="AM93" s="50">
        <f aca="true" t="shared" si="107" ref="AM93:AS93">SUM(AM94:AM97)</f>
        <v>130000</v>
      </c>
      <c r="AN93" s="19">
        <f t="shared" si="107"/>
        <v>70000</v>
      </c>
      <c r="AO93" s="19">
        <f t="shared" si="107"/>
        <v>280000</v>
      </c>
      <c r="AP93" s="19">
        <f t="shared" si="107"/>
        <v>3000000</v>
      </c>
      <c r="AQ93" s="19">
        <f t="shared" si="107"/>
        <v>0</v>
      </c>
      <c r="AR93" s="19">
        <f t="shared" si="107"/>
        <v>0</v>
      </c>
      <c r="AS93" s="19">
        <f t="shared" si="107"/>
        <v>3000000</v>
      </c>
      <c r="AT93" s="61"/>
    </row>
    <row r="94" spans="1:46" s="4" customFormat="1" ht="27.75" customHeight="1">
      <c r="A94" s="20" t="s">
        <v>249</v>
      </c>
      <c r="B94" s="21" t="s">
        <v>250</v>
      </c>
      <c r="C94" s="22">
        <f aca="true" t="shared" si="108" ref="C94:C97">D94+T94+AF94+AP94</f>
        <v>3333369</v>
      </c>
      <c r="D94" s="22">
        <f aca="true" t="shared" si="109" ref="D94:D97">SUM(E94:S94)</f>
        <v>1454276</v>
      </c>
      <c r="E94" s="22">
        <v>556196</v>
      </c>
      <c r="F94" s="22">
        <v>0</v>
      </c>
      <c r="G94" s="22">
        <v>18876</v>
      </c>
      <c r="H94" s="22">
        <v>0</v>
      </c>
      <c r="I94" s="22">
        <v>12936</v>
      </c>
      <c r="J94" s="22">
        <v>275760</v>
      </c>
      <c r="K94" s="22">
        <v>0</v>
      </c>
      <c r="L94" s="22">
        <v>0</v>
      </c>
      <c r="M94" s="22">
        <v>89650</v>
      </c>
      <c r="N94" s="22">
        <v>97800</v>
      </c>
      <c r="O94" s="22">
        <v>49600</v>
      </c>
      <c r="P94" s="22">
        <v>39058</v>
      </c>
      <c r="Q94" s="35">
        <v>0</v>
      </c>
      <c r="R94" s="36">
        <v>272160</v>
      </c>
      <c r="S94" s="22">
        <v>42240</v>
      </c>
      <c r="T94" s="22">
        <f aca="true" t="shared" si="110" ref="T94:T97">SUM(U94:AE94)</f>
        <v>384593</v>
      </c>
      <c r="U94" s="22">
        <v>0</v>
      </c>
      <c r="V94" s="22">
        <v>0</v>
      </c>
      <c r="W94" s="22">
        <v>317736</v>
      </c>
      <c r="X94" s="22">
        <v>0</v>
      </c>
      <c r="Y94" s="22">
        <v>3152</v>
      </c>
      <c r="Z94" s="22">
        <v>0</v>
      </c>
      <c r="AA94" s="22">
        <v>63045</v>
      </c>
      <c r="AB94" s="22">
        <v>660</v>
      </c>
      <c r="AC94" s="22">
        <v>0</v>
      </c>
      <c r="AD94" s="22">
        <v>0</v>
      </c>
      <c r="AE94" s="22">
        <v>0</v>
      </c>
      <c r="AF94" s="35">
        <f aca="true" t="shared" si="111" ref="AF94:AF97">SUM(AG94:AO94)</f>
        <v>494500</v>
      </c>
      <c r="AG94" s="36">
        <v>164500</v>
      </c>
      <c r="AH94" s="78"/>
      <c r="AI94" s="78"/>
      <c r="AJ94" s="22">
        <v>0</v>
      </c>
      <c r="AK94" s="47"/>
      <c r="AL94" s="48"/>
      <c r="AM94" s="79"/>
      <c r="AN94" s="80">
        <v>50000</v>
      </c>
      <c r="AO94" s="22">
        <v>280000</v>
      </c>
      <c r="AP94" s="22">
        <f aca="true" t="shared" si="112" ref="AP94:AP97">SUM(AQ94:AS94)</f>
        <v>1000000</v>
      </c>
      <c r="AQ94" s="22"/>
      <c r="AR94" s="22">
        <v>0</v>
      </c>
      <c r="AS94" s="22">
        <v>1000000</v>
      </c>
      <c r="AT94" s="59" t="s">
        <v>251</v>
      </c>
    </row>
    <row r="95" spans="1:46" s="4" customFormat="1" ht="27.75" customHeight="1">
      <c r="A95" s="20" t="s">
        <v>252</v>
      </c>
      <c r="B95" s="21" t="s">
        <v>253</v>
      </c>
      <c r="C95" s="22">
        <f t="shared" si="108"/>
        <v>245247</v>
      </c>
      <c r="D95" s="22">
        <f t="shared" si="109"/>
        <v>215184</v>
      </c>
      <c r="E95" s="22">
        <v>62500</v>
      </c>
      <c r="F95" s="22">
        <v>0</v>
      </c>
      <c r="G95" s="22">
        <v>11364</v>
      </c>
      <c r="H95" s="22">
        <v>0</v>
      </c>
      <c r="I95" s="22">
        <v>5880</v>
      </c>
      <c r="J95" s="22">
        <v>0</v>
      </c>
      <c r="K95" s="22">
        <v>69024</v>
      </c>
      <c r="L95" s="22">
        <v>41116</v>
      </c>
      <c r="M95" s="22">
        <v>0</v>
      </c>
      <c r="N95" s="22">
        <v>0</v>
      </c>
      <c r="O95" s="22">
        <v>12800</v>
      </c>
      <c r="P95" s="22">
        <v>12500</v>
      </c>
      <c r="Q95" s="35">
        <v>0</v>
      </c>
      <c r="R95" s="36">
        <v>0</v>
      </c>
      <c r="S95" s="22">
        <v>0</v>
      </c>
      <c r="T95" s="22">
        <f t="shared" si="110"/>
        <v>22563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22563</v>
      </c>
      <c r="AB95" s="22">
        <v>0</v>
      </c>
      <c r="AC95" s="22">
        <v>0</v>
      </c>
      <c r="AD95" s="22">
        <v>0</v>
      </c>
      <c r="AE95" s="22">
        <v>0</v>
      </c>
      <c r="AF95" s="35">
        <f t="shared" si="111"/>
        <v>7500</v>
      </c>
      <c r="AG95" s="36">
        <v>7500</v>
      </c>
      <c r="AH95" s="22">
        <v>0</v>
      </c>
      <c r="AI95" s="22">
        <v>0</v>
      </c>
      <c r="AJ95" s="22">
        <v>0</v>
      </c>
      <c r="AK95" s="47"/>
      <c r="AL95" s="48"/>
      <c r="AM95" s="51">
        <v>0</v>
      </c>
      <c r="AN95" s="22"/>
      <c r="AO95" s="22">
        <v>0</v>
      </c>
      <c r="AP95" s="22">
        <f t="shared" si="112"/>
        <v>0</v>
      </c>
      <c r="AQ95" s="22"/>
      <c r="AR95" s="22">
        <v>0</v>
      </c>
      <c r="AS95" s="22">
        <v>0</v>
      </c>
      <c r="AT95" s="60"/>
    </row>
    <row r="96" spans="1:46" s="4" customFormat="1" ht="27">
      <c r="A96" s="20" t="s">
        <v>254</v>
      </c>
      <c r="B96" s="21" t="s">
        <v>255</v>
      </c>
      <c r="C96" s="22">
        <f t="shared" si="108"/>
        <v>2164000</v>
      </c>
      <c r="D96" s="22">
        <f t="shared" si="109"/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35">
        <v>0</v>
      </c>
      <c r="R96" s="36">
        <v>0</v>
      </c>
      <c r="S96" s="22">
        <v>0</v>
      </c>
      <c r="T96" s="22">
        <f t="shared" si="110"/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35">
        <f t="shared" si="111"/>
        <v>164000</v>
      </c>
      <c r="AG96" s="36">
        <v>0</v>
      </c>
      <c r="AH96" s="22">
        <v>24000</v>
      </c>
      <c r="AI96" s="22">
        <v>10000</v>
      </c>
      <c r="AJ96" s="22">
        <v>0</v>
      </c>
      <c r="AK96" s="47"/>
      <c r="AL96" s="48"/>
      <c r="AM96" s="51">
        <v>130000</v>
      </c>
      <c r="AN96" s="22"/>
      <c r="AO96" s="22"/>
      <c r="AP96" s="22">
        <f t="shared" si="112"/>
        <v>2000000</v>
      </c>
      <c r="AQ96" s="22"/>
      <c r="AR96" s="22">
        <v>0</v>
      </c>
      <c r="AS96" s="22">
        <v>2000000</v>
      </c>
      <c r="AT96" s="62" t="s">
        <v>256</v>
      </c>
    </row>
    <row r="97" spans="1:46" s="4" customFormat="1" ht="27">
      <c r="A97" s="20" t="s">
        <v>249</v>
      </c>
      <c r="B97" s="21" t="s">
        <v>257</v>
      </c>
      <c r="C97" s="22">
        <f t="shared" si="108"/>
        <v>964612</v>
      </c>
      <c r="D97" s="22">
        <f t="shared" si="109"/>
        <v>520480</v>
      </c>
      <c r="E97" s="22">
        <v>249696</v>
      </c>
      <c r="F97" s="22">
        <v>0</v>
      </c>
      <c r="G97" s="22">
        <v>0</v>
      </c>
      <c r="H97" s="22">
        <v>0</v>
      </c>
      <c r="I97" s="22">
        <v>7056</v>
      </c>
      <c r="J97" s="22">
        <v>142920</v>
      </c>
      <c r="K97" s="22">
        <v>0</v>
      </c>
      <c r="L97" s="22">
        <v>0</v>
      </c>
      <c r="M97" s="22">
        <v>0</v>
      </c>
      <c r="N97" s="22">
        <v>82800</v>
      </c>
      <c r="O97" s="22">
        <v>17200</v>
      </c>
      <c r="P97" s="22">
        <v>20808</v>
      </c>
      <c r="Q97" s="35">
        <v>0</v>
      </c>
      <c r="R97" s="36">
        <v>0</v>
      </c>
      <c r="S97" s="22">
        <v>0</v>
      </c>
      <c r="T97" s="22">
        <f t="shared" si="110"/>
        <v>335132</v>
      </c>
      <c r="U97" s="22">
        <v>0</v>
      </c>
      <c r="V97" s="22">
        <v>0</v>
      </c>
      <c r="W97" s="22">
        <v>145224</v>
      </c>
      <c r="X97" s="22">
        <v>157196</v>
      </c>
      <c r="Y97" s="22">
        <v>0</v>
      </c>
      <c r="Z97" s="22">
        <v>0</v>
      </c>
      <c r="AA97" s="22">
        <v>32532</v>
      </c>
      <c r="AB97" s="22">
        <v>180</v>
      </c>
      <c r="AC97" s="22">
        <v>0</v>
      </c>
      <c r="AD97" s="22">
        <v>0</v>
      </c>
      <c r="AE97" s="22">
        <v>0</v>
      </c>
      <c r="AF97" s="35">
        <f t="shared" si="111"/>
        <v>109000</v>
      </c>
      <c r="AG97" s="36">
        <v>9000</v>
      </c>
      <c r="AH97" s="22">
        <v>70000</v>
      </c>
      <c r="AI97" s="22">
        <v>0</v>
      </c>
      <c r="AJ97" s="22">
        <v>10000</v>
      </c>
      <c r="AK97" s="47"/>
      <c r="AL97" s="48"/>
      <c r="AM97" s="51">
        <v>0</v>
      </c>
      <c r="AN97" s="22">
        <v>20000</v>
      </c>
      <c r="AO97" s="22">
        <v>0</v>
      </c>
      <c r="AP97" s="22">
        <f t="shared" si="112"/>
        <v>0</v>
      </c>
      <c r="AQ97" s="22"/>
      <c r="AR97" s="22">
        <v>0</v>
      </c>
      <c r="AS97" s="22">
        <v>0</v>
      </c>
      <c r="AT97" s="62"/>
    </row>
    <row r="98" spans="1:46" s="5" customFormat="1" ht="13.5">
      <c r="A98" s="14" t="s">
        <v>258</v>
      </c>
      <c r="B98" s="18" t="s">
        <v>259</v>
      </c>
      <c r="C98" s="19">
        <f aca="true" t="shared" si="113" ref="C98:AJ98">C99</f>
        <v>2542863</v>
      </c>
      <c r="D98" s="19">
        <f t="shared" si="113"/>
        <v>265755</v>
      </c>
      <c r="E98" s="19">
        <f t="shared" si="113"/>
        <v>40596</v>
      </c>
      <c r="F98" s="19">
        <f t="shared" si="113"/>
        <v>0</v>
      </c>
      <c r="G98" s="19">
        <f t="shared" si="113"/>
        <v>0</v>
      </c>
      <c r="H98" s="19">
        <f t="shared" si="113"/>
        <v>0</v>
      </c>
      <c r="I98" s="19">
        <f t="shared" si="113"/>
        <v>1176</v>
      </c>
      <c r="J98" s="19">
        <f t="shared" si="113"/>
        <v>23400</v>
      </c>
      <c r="K98" s="19">
        <f t="shared" si="113"/>
        <v>0</v>
      </c>
      <c r="L98" s="19">
        <f t="shared" si="113"/>
        <v>0</v>
      </c>
      <c r="M98" s="19">
        <f t="shared" si="113"/>
        <v>0</v>
      </c>
      <c r="N98" s="19">
        <f t="shared" si="113"/>
        <v>0</v>
      </c>
      <c r="O98" s="19">
        <f t="shared" si="113"/>
        <v>2800</v>
      </c>
      <c r="P98" s="19">
        <f t="shared" si="113"/>
        <v>3383</v>
      </c>
      <c r="Q98" s="33">
        <f t="shared" si="113"/>
        <v>0</v>
      </c>
      <c r="R98" s="34">
        <f t="shared" si="113"/>
        <v>194400</v>
      </c>
      <c r="S98" s="19">
        <f t="shared" si="113"/>
        <v>0</v>
      </c>
      <c r="T98" s="19">
        <f t="shared" si="113"/>
        <v>5514</v>
      </c>
      <c r="U98" s="19">
        <f t="shared" si="113"/>
        <v>0</v>
      </c>
      <c r="V98" s="19">
        <f t="shared" si="113"/>
        <v>0</v>
      </c>
      <c r="W98" s="19">
        <f t="shared" si="113"/>
        <v>0</v>
      </c>
      <c r="X98" s="19">
        <f t="shared" si="113"/>
        <v>0</v>
      </c>
      <c r="Y98" s="19">
        <f t="shared" si="113"/>
        <v>0</v>
      </c>
      <c r="Z98" s="19">
        <f t="shared" si="113"/>
        <v>0</v>
      </c>
      <c r="AA98" s="19">
        <f t="shared" si="113"/>
        <v>5484</v>
      </c>
      <c r="AB98" s="19">
        <f t="shared" si="113"/>
        <v>30</v>
      </c>
      <c r="AC98" s="19">
        <f t="shared" si="113"/>
        <v>0</v>
      </c>
      <c r="AD98" s="19">
        <f t="shared" si="113"/>
        <v>0</v>
      </c>
      <c r="AE98" s="19">
        <f t="shared" si="113"/>
        <v>0</v>
      </c>
      <c r="AF98" s="33">
        <f t="shared" si="113"/>
        <v>2111594</v>
      </c>
      <c r="AG98" s="34">
        <f t="shared" si="113"/>
        <v>1500</v>
      </c>
      <c r="AH98" s="19">
        <f t="shared" si="113"/>
        <v>142044</v>
      </c>
      <c r="AI98" s="19">
        <f t="shared" si="113"/>
        <v>118050</v>
      </c>
      <c r="AJ98" s="19">
        <f t="shared" si="113"/>
        <v>0</v>
      </c>
      <c r="AK98" s="47"/>
      <c r="AL98" s="48"/>
      <c r="AM98" s="50">
        <f aca="true" t="shared" si="114" ref="AM98:AS98">AM99</f>
        <v>0</v>
      </c>
      <c r="AN98" s="19">
        <f t="shared" si="114"/>
        <v>50000</v>
      </c>
      <c r="AO98" s="19">
        <f t="shared" si="114"/>
        <v>1800000</v>
      </c>
      <c r="AP98" s="19">
        <f t="shared" si="114"/>
        <v>160000</v>
      </c>
      <c r="AQ98" s="19">
        <f t="shared" si="114"/>
        <v>0</v>
      </c>
      <c r="AR98" s="19">
        <f t="shared" si="114"/>
        <v>0</v>
      </c>
      <c r="AS98" s="19">
        <f t="shared" si="114"/>
        <v>160000</v>
      </c>
      <c r="AT98" s="61"/>
    </row>
    <row r="99" spans="1:46" s="5" customFormat="1" ht="13.5">
      <c r="A99" s="14" t="s">
        <v>260</v>
      </c>
      <c r="B99" s="18" t="s">
        <v>261</v>
      </c>
      <c r="C99" s="19">
        <f aca="true" t="shared" si="115" ref="C99:AJ99">SUM(C100:C100)</f>
        <v>2542863</v>
      </c>
      <c r="D99" s="19">
        <f t="shared" si="115"/>
        <v>265755</v>
      </c>
      <c r="E99" s="19">
        <f t="shared" si="115"/>
        <v>40596</v>
      </c>
      <c r="F99" s="19">
        <f t="shared" si="115"/>
        <v>0</v>
      </c>
      <c r="G99" s="19">
        <f t="shared" si="115"/>
        <v>0</v>
      </c>
      <c r="H99" s="19">
        <f t="shared" si="115"/>
        <v>0</v>
      </c>
      <c r="I99" s="19">
        <f t="shared" si="115"/>
        <v>1176</v>
      </c>
      <c r="J99" s="19">
        <f t="shared" si="115"/>
        <v>23400</v>
      </c>
      <c r="K99" s="19">
        <f t="shared" si="115"/>
        <v>0</v>
      </c>
      <c r="L99" s="19">
        <f t="shared" si="115"/>
        <v>0</v>
      </c>
      <c r="M99" s="19">
        <f t="shared" si="115"/>
        <v>0</v>
      </c>
      <c r="N99" s="19">
        <f t="shared" si="115"/>
        <v>0</v>
      </c>
      <c r="O99" s="19">
        <f t="shared" si="115"/>
        <v>2800</v>
      </c>
      <c r="P99" s="19">
        <f t="shared" si="115"/>
        <v>3383</v>
      </c>
      <c r="Q99" s="33">
        <f t="shared" si="115"/>
        <v>0</v>
      </c>
      <c r="R99" s="34">
        <f t="shared" si="115"/>
        <v>194400</v>
      </c>
      <c r="S99" s="19">
        <f t="shared" si="115"/>
        <v>0</v>
      </c>
      <c r="T99" s="19">
        <f t="shared" si="115"/>
        <v>5514</v>
      </c>
      <c r="U99" s="19">
        <f t="shared" si="115"/>
        <v>0</v>
      </c>
      <c r="V99" s="19">
        <f t="shared" si="115"/>
        <v>0</v>
      </c>
      <c r="W99" s="19">
        <f t="shared" si="115"/>
        <v>0</v>
      </c>
      <c r="X99" s="19">
        <f t="shared" si="115"/>
        <v>0</v>
      </c>
      <c r="Y99" s="19">
        <f t="shared" si="115"/>
        <v>0</v>
      </c>
      <c r="Z99" s="19">
        <f t="shared" si="115"/>
        <v>0</v>
      </c>
      <c r="AA99" s="19">
        <f t="shared" si="115"/>
        <v>5484</v>
      </c>
      <c r="AB99" s="19">
        <f t="shared" si="115"/>
        <v>30</v>
      </c>
      <c r="AC99" s="19">
        <f t="shared" si="115"/>
        <v>0</v>
      </c>
      <c r="AD99" s="19">
        <f t="shared" si="115"/>
        <v>0</v>
      </c>
      <c r="AE99" s="19">
        <f t="shared" si="115"/>
        <v>0</v>
      </c>
      <c r="AF99" s="33">
        <f t="shared" si="115"/>
        <v>2111594</v>
      </c>
      <c r="AG99" s="34">
        <f t="shared" si="115"/>
        <v>1500</v>
      </c>
      <c r="AH99" s="19">
        <f t="shared" si="115"/>
        <v>142044</v>
      </c>
      <c r="AI99" s="19">
        <f t="shared" si="115"/>
        <v>118050</v>
      </c>
      <c r="AJ99" s="19">
        <f t="shared" si="115"/>
        <v>0</v>
      </c>
      <c r="AK99" s="47"/>
      <c r="AL99" s="48"/>
      <c r="AM99" s="50">
        <f aca="true" t="shared" si="116" ref="AM99:AS99">SUM(AM100:AM100)</f>
        <v>0</v>
      </c>
      <c r="AN99" s="19">
        <f t="shared" si="116"/>
        <v>50000</v>
      </c>
      <c r="AO99" s="19">
        <f t="shared" si="116"/>
        <v>1800000</v>
      </c>
      <c r="AP99" s="19">
        <f t="shared" si="116"/>
        <v>160000</v>
      </c>
      <c r="AQ99" s="19">
        <f t="shared" si="116"/>
        <v>0</v>
      </c>
      <c r="AR99" s="19">
        <f t="shared" si="116"/>
        <v>0</v>
      </c>
      <c r="AS99" s="19">
        <f t="shared" si="116"/>
        <v>160000</v>
      </c>
      <c r="AT99" s="61"/>
    </row>
    <row r="100" spans="1:46" s="4" customFormat="1" ht="54">
      <c r="A100" s="20" t="s">
        <v>262</v>
      </c>
      <c r="B100" s="21" t="s">
        <v>263</v>
      </c>
      <c r="C100" s="63">
        <f aca="true" t="shared" si="117" ref="C100:C104">D100+T100+AF100+AP100</f>
        <v>2542863</v>
      </c>
      <c r="D100" s="63">
        <f aca="true" t="shared" si="118" ref="D100:D104">SUM(E100:S100)</f>
        <v>265755</v>
      </c>
      <c r="E100" s="63">
        <v>40596</v>
      </c>
      <c r="F100" s="63">
        <v>0</v>
      </c>
      <c r="G100" s="63">
        <v>0</v>
      </c>
      <c r="H100" s="63">
        <v>0</v>
      </c>
      <c r="I100" s="63">
        <v>1176</v>
      </c>
      <c r="J100" s="63">
        <v>23400</v>
      </c>
      <c r="K100" s="63">
        <v>0</v>
      </c>
      <c r="L100" s="63">
        <v>0</v>
      </c>
      <c r="M100" s="63">
        <v>0</v>
      </c>
      <c r="N100" s="63">
        <v>0</v>
      </c>
      <c r="O100" s="63">
        <v>2800</v>
      </c>
      <c r="P100" s="63">
        <v>3383</v>
      </c>
      <c r="Q100" s="69">
        <v>0</v>
      </c>
      <c r="R100" s="70">
        <v>194400</v>
      </c>
      <c r="S100" s="63">
        <v>0</v>
      </c>
      <c r="T100" s="63">
        <f aca="true" t="shared" si="119" ref="T100:T104">SUM(U100:AE100)</f>
        <v>5514</v>
      </c>
      <c r="U100" s="63">
        <v>0</v>
      </c>
      <c r="V100" s="63">
        <v>0</v>
      </c>
      <c r="W100" s="63">
        <v>0</v>
      </c>
      <c r="X100" s="63">
        <v>0</v>
      </c>
      <c r="Y100" s="63">
        <v>0</v>
      </c>
      <c r="Z100" s="63">
        <v>0</v>
      </c>
      <c r="AA100" s="63">
        <v>5484</v>
      </c>
      <c r="AB100" s="63">
        <v>30</v>
      </c>
      <c r="AC100" s="63">
        <v>0</v>
      </c>
      <c r="AD100" s="63">
        <v>0</v>
      </c>
      <c r="AE100" s="63">
        <v>0</v>
      </c>
      <c r="AF100" s="35">
        <f aca="true" t="shared" si="120" ref="AF100:AF104">SUM(AG100:AO100)</f>
        <v>2111594</v>
      </c>
      <c r="AG100" s="70">
        <v>1500</v>
      </c>
      <c r="AH100" s="63">
        <v>142044</v>
      </c>
      <c r="AI100" s="63">
        <v>118050</v>
      </c>
      <c r="AJ100" s="63">
        <v>0</v>
      </c>
      <c r="AK100" s="47"/>
      <c r="AL100" s="48"/>
      <c r="AM100" s="81">
        <v>0</v>
      </c>
      <c r="AN100" s="63">
        <v>50000</v>
      </c>
      <c r="AO100" s="63">
        <v>1800000</v>
      </c>
      <c r="AP100" s="22">
        <f aca="true" t="shared" si="121" ref="AP100:AP104">SUM(AQ100:AS100)</f>
        <v>160000</v>
      </c>
      <c r="AQ100" s="63"/>
      <c r="AR100" s="63">
        <v>0</v>
      </c>
      <c r="AS100" s="22">
        <v>160000</v>
      </c>
      <c r="AT100" s="62" t="s">
        <v>264</v>
      </c>
    </row>
    <row r="101" spans="1:46" s="5" customFormat="1" ht="13.5">
      <c r="A101" s="14" t="s">
        <v>265</v>
      </c>
      <c r="B101" s="18" t="s">
        <v>266</v>
      </c>
      <c r="C101" s="19">
        <f aca="true" t="shared" si="122" ref="C101:AJ101">C102+C105+C112+C110+C115</f>
        <v>70900442</v>
      </c>
      <c r="D101" s="19">
        <f t="shared" si="122"/>
        <v>43578249</v>
      </c>
      <c r="E101" s="19">
        <f t="shared" si="122"/>
        <v>18012612</v>
      </c>
      <c r="F101" s="19">
        <f t="shared" si="122"/>
        <v>0</v>
      </c>
      <c r="G101" s="19">
        <f t="shared" si="122"/>
        <v>2896800</v>
      </c>
      <c r="H101" s="19">
        <f t="shared" si="122"/>
        <v>866580</v>
      </c>
      <c r="I101" s="19">
        <f t="shared" si="122"/>
        <v>577188</v>
      </c>
      <c r="J101" s="19">
        <f t="shared" si="122"/>
        <v>550500</v>
      </c>
      <c r="K101" s="19">
        <f t="shared" si="122"/>
        <v>1909104</v>
      </c>
      <c r="L101" s="19">
        <f t="shared" si="122"/>
        <v>1144128</v>
      </c>
      <c r="M101" s="19">
        <f t="shared" si="122"/>
        <v>3577480</v>
      </c>
      <c r="N101" s="19">
        <f t="shared" si="122"/>
        <v>8422344</v>
      </c>
      <c r="O101" s="19">
        <f t="shared" si="122"/>
        <v>1558320</v>
      </c>
      <c r="P101" s="19">
        <f t="shared" si="122"/>
        <v>1501051</v>
      </c>
      <c r="Q101" s="33">
        <f t="shared" si="122"/>
        <v>942142</v>
      </c>
      <c r="R101" s="34">
        <f t="shared" si="122"/>
        <v>0</v>
      </c>
      <c r="S101" s="19">
        <f t="shared" si="122"/>
        <v>1620000</v>
      </c>
      <c r="T101" s="19">
        <f t="shared" si="122"/>
        <v>9330493</v>
      </c>
      <c r="U101" s="19">
        <f t="shared" si="122"/>
        <v>0</v>
      </c>
      <c r="V101" s="19">
        <f t="shared" si="122"/>
        <v>0</v>
      </c>
      <c r="W101" s="19">
        <f t="shared" si="122"/>
        <v>4480116</v>
      </c>
      <c r="X101" s="19">
        <f t="shared" si="122"/>
        <v>827692</v>
      </c>
      <c r="Y101" s="19">
        <f t="shared" si="122"/>
        <v>6720</v>
      </c>
      <c r="Z101" s="19">
        <f t="shared" si="122"/>
        <v>0</v>
      </c>
      <c r="AA101" s="19">
        <f t="shared" si="122"/>
        <v>2639215</v>
      </c>
      <c r="AB101" s="19">
        <f t="shared" si="122"/>
        <v>18180</v>
      </c>
      <c r="AC101" s="19">
        <f t="shared" si="122"/>
        <v>109176</v>
      </c>
      <c r="AD101" s="19">
        <f t="shared" si="122"/>
        <v>0</v>
      </c>
      <c r="AE101" s="19">
        <f t="shared" si="122"/>
        <v>1249394</v>
      </c>
      <c r="AF101" s="33">
        <f t="shared" si="122"/>
        <v>10052500</v>
      </c>
      <c r="AG101" s="34">
        <f t="shared" si="122"/>
        <v>6312500</v>
      </c>
      <c r="AH101" s="19">
        <f t="shared" si="122"/>
        <v>0</v>
      </c>
      <c r="AI101" s="19">
        <f t="shared" si="122"/>
        <v>0</v>
      </c>
      <c r="AJ101" s="19">
        <f t="shared" si="122"/>
        <v>0</v>
      </c>
      <c r="AK101" s="47"/>
      <c r="AL101" s="48"/>
      <c r="AM101" s="50">
        <f aca="true" t="shared" si="123" ref="AM101:AS101">AM102+AM105+AM112+AM110+AM115</f>
        <v>0</v>
      </c>
      <c r="AN101" s="19">
        <f t="shared" si="123"/>
        <v>300000</v>
      </c>
      <c r="AO101" s="19">
        <f t="shared" si="123"/>
        <v>3440000</v>
      </c>
      <c r="AP101" s="19">
        <f t="shared" si="123"/>
        <v>7939200</v>
      </c>
      <c r="AQ101" s="19">
        <f t="shared" si="123"/>
        <v>4500000</v>
      </c>
      <c r="AR101" s="19">
        <f t="shared" si="123"/>
        <v>0</v>
      </c>
      <c r="AS101" s="19">
        <f t="shared" si="123"/>
        <v>3439200</v>
      </c>
      <c r="AT101" s="61"/>
    </row>
    <row r="102" spans="1:46" s="5" customFormat="1" ht="13.5">
      <c r="A102" s="14" t="s">
        <v>267</v>
      </c>
      <c r="B102" s="14" t="s">
        <v>268</v>
      </c>
      <c r="C102" s="33">
        <f aca="true" t="shared" si="124" ref="C102:AJ102">SUM(C103:C104)</f>
        <v>1742000</v>
      </c>
      <c r="D102" s="33">
        <f t="shared" si="124"/>
        <v>0</v>
      </c>
      <c r="E102" s="33">
        <f t="shared" si="124"/>
        <v>0</v>
      </c>
      <c r="F102" s="33">
        <f t="shared" si="124"/>
        <v>0</v>
      </c>
      <c r="G102" s="33">
        <f t="shared" si="124"/>
        <v>0</v>
      </c>
      <c r="H102" s="33">
        <f t="shared" si="124"/>
        <v>0</v>
      </c>
      <c r="I102" s="33">
        <f t="shared" si="124"/>
        <v>0</v>
      </c>
      <c r="J102" s="33">
        <f t="shared" si="124"/>
        <v>0</v>
      </c>
      <c r="K102" s="33">
        <f t="shared" si="124"/>
        <v>0</v>
      </c>
      <c r="L102" s="33">
        <f t="shared" si="124"/>
        <v>0</v>
      </c>
      <c r="M102" s="33">
        <f t="shared" si="124"/>
        <v>0</v>
      </c>
      <c r="N102" s="33">
        <f t="shared" si="124"/>
        <v>0</v>
      </c>
      <c r="O102" s="33">
        <f t="shared" si="124"/>
        <v>0</v>
      </c>
      <c r="P102" s="33">
        <f t="shared" si="124"/>
        <v>0</v>
      </c>
      <c r="Q102" s="33">
        <f t="shared" si="124"/>
        <v>0</v>
      </c>
      <c r="R102" s="33">
        <f t="shared" si="124"/>
        <v>0</v>
      </c>
      <c r="S102" s="33">
        <f t="shared" si="124"/>
        <v>0</v>
      </c>
      <c r="T102" s="33">
        <f t="shared" si="124"/>
        <v>252000</v>
      </c>
      <c r="U102" s="33">
        <f t="shared" si="124"/>
        <v>0</v>
      </c>
      <c r="V102" s="33">
        <f t="shared" si="124"/>
        <v>0</v>
      </c>
      <c r="W102" s="33">
        <f t="shared" si="124"/>
        <v>0</v>
      </c>
      <c r="X102" s="33">
        <f t="shared" si="124"/>
        <v>0</v>
      </c>
      <c r="Y102" s="33">
        <f t="shared" si="124"/>
        <v>0</v>
      </c>
      <c r="Z102" s="33">
        <f t="shared" si="124"/>
        <v>0</v>
      </c>
      <c r="AA102" s="33">
        <f t="shared" si="124"/>
        <v>0</v>
      </c>
      <c r="AB102" s="33">
        <f t="shared" si="124"/>
        <v>0</v>
      </c>
      <c r="AC102" s="33">
        <f t="shared" si="124"/>
        <v>0</v>
      </c>
      <c r="AD102" s="33">
        <f t="shared" si="124"/>
        <v>0</v>
      </c>
      <c r="AE102" s="33">
        <f t="shared" si="124"/>
        <v>252000</v>
      </c>
      <c r="AF102" s="33">
        <f t="shared" si="124"/>
        <v>1040000</v>
      </c>
      <c r="AG102" s="33">
        <f t="shared" si="124"/>
        <v>0</v>
      </c>
      <c r="AH102" s="33">
        <f t="shared" si="124"/>
        <v>0</v>
      </c>
      <c r="AI102" s="33">
        <f t="shared" si="124"/>
        <v>0</v>
      </c>
      <c r="AJ102" s="82">
        <f t="shared" si="124"/>
        <v>0</v>
      </c>
      <c r="AK102" s="47"/>
      <c r="AL102" s="48"/>
      <c r="AM102" s="83">
        <f aca="true" t="shared" si="125" ref="AM102:AS102">SUM(AM103:AM104)</f>
        <v>0</v>
      </c>
      <c r="AN102" s="33">
        <f t="shared" si="125"/>
        <v>0</v>
      </c>
      <c r="AO102" s="33">
        <f t="shared" si="125"/>
        <v>1040000</v>
      </c>
      <c r="AP102" s="90">
        <f t="shared" si="125"/>
        <v>450000</v>
      </c>
      <c r="AQ102" s="90">
        <f t="shared" si="125"/>
        <v>0</v>
      </c>
      <c r="AR102" s="90">
        <f t="shared" si="125"/>
        <v>0</v>
      </c>
      <c r="AS102" s="90">
        <f t="shared" si="125"/>
        <v>450000</v>
      </c>
      <c r="AT102" s="61"/>
    </row>
    <row r="103" spans="1:46" s="4" customFormat="1" ht="27">
      <c r="A103" s="26" t="s">
        <v>269</v>
      </c>
      <c r="B103" s="64" t="s">
        <v>270</v>
      </c>
      <c r="C103" s="65">
        <f t="shared" si="117"/>
        <v>190000</v>
      </c>
      <c r="D103" s="65">
        <f t="shared" si="118"/>
        <v>0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71"/>
      <c r="R103" s="72"/>
      <c r="S103" s="65"/>
      <c r="T103" s="65">
        <f t="shared" si="119"/>
        <v>0</v>
      </c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75">
        <f t="shared" si="120"/>
        <v>140000</v>
      </c>
      <c r="AG103" s="75"/>
      <c r="AH103" s="75"/>
      <c r="AI103" s="72"/>
      <c r="AJ103" s="65"/>
      <c r="AK103" s="47"/>
      <c r="AL103" s="48"/>
      <c r="AM103" s="84"/>
      <c r="AN103" s="76"/>
      <c r="AO103" s="91">
        <v>140000</v>
      </c>
      <c r="AP103" s="76">
        <f t="shared" si="121"/>
        <v>50000</v>
      </c>
      <c r="AQ103" s="76"/>
      <c r="AR103" s="76"/>
      <c r="AS103" s="76">
        <v>50000</v>
      </c>
      <c r="AT103" s="62" t="s">
        <v>271</v>
      </c>
    </row>
    <row r="104" spans="1:46" s="4" customFormat="1" ht="27">
      <c r="A104" s="26" t="s">
        <v>272</v>
      </c>
      <c r="B104" s="27" t="s">
        <v>273</v>
      </c>
      <c r="C104" s="28">
        <f t="shared" si="117"/>
        <v>1552000</v>
      </c>
      <c r="D104" s="28">
        <f t="shared" si="118"/>
        <v>0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39"/>
      <c r="R104" s="40"/>
      <c r="S104" s="28"/>
      <c r="T104" s="28">
        <f t="shared" si="119"/>
        <v>252000</v>
      </c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>
        <v>252000</v>
      </c>
      <c r="AF104" s="76">
        <f t="shared" si="120"/>
        <v>900000</v>
      </c>
      <c r="AG104" s="76"/>
      <c r="AH104" s="76"/>
      <c r="AI104" s="40"/>
      <c r="AJ104" s="28"/>
      <c r="AK104" s="47"/>
      <c r="AL104" s="48"/>
      <c r="AM104" s="85"/>
      <c r="AN104" s="65"/>
      <c r="AO104" s="28">
        <v>900000</v>
      </c>
      <c r="AP104" s="76">
        <f t="shared" si="121"/>
        <v>400000</v>
      </c>
      <c r="AQ104" s="76"/>
      <c r="AR104" s="76"/>
      <c r="AS104" s="76">
        <v>400000</v>
      </c>
      <c r="AT104" s="62" t="s">
        <v>274</v>
      </c>
    </row>
    <row r="105" spans="1:46" s="5" customFormat="1" ht="13.5">
      <c r="A105" s="14" t="s">
        <v>275</v>
      </c>
      <c r="B105" s="18" t="s">
        <v>276</v>
      </c>
      <c r="C105" s="19">
        <f aca="true" t="shared" si="126" ref="C105:AJ105">SUM(C106:C109)</f>
        <v>51389532</v>
      </c>
      <c r="D105" s="19">
        <f t="shared" si="126"/>
        <v>32124955</v>
      </c>
      <c r="E105" s="19">
        <f t="shared" si="126"/>
        <v>13289988</v>
      </c>
      <c r="F105" s="19">
        <f t="shared" si="126"/>
        <v>0</v>
      </c>
      <c r="G105" s="19">
        <f t="shared" si="126"/>
        <v>2896800</v>
      </c>
      <c r="H105" s="19">
        <f t="shared" si="126"/>
        <v>572880</v>
      </c>
      <c r="I105" s="19">
        <f t="shared" si="126"/>
        <v>412776</v>
      </c>
      <c r="J105" s="19">
        <f t="shared" si="126"/>
        <v>0</v>
      </c>
      <c r="K105" s="19">
        <f t="shared" si="126"/>
        <v>1687656</v>
      </c>
      <c r="L105" s="19">
        <f t="shared" si="126"/>
        <v>992184</v>
      </c>
      <c r="M105" s="19">
        <f t="shared" si="126"/>
        <v>2951090</v>
      </c>
      <c r="N105" s="19">
        <f t="shared" si="126"/>
        <v>4886340</v>
      </c>
      <c r="O105" s="19">
        <f t="shared" si="126"/>
        <v>1085600</v>
      </c>
      <c r="P105" s="19">
        <f t="shared" si="126"/>
        <v>1107499</v>
      </c>
      <c r="Q105" s="33">
        <f t="shared" si="126"/>
        <v>942142</v>
      </c>
      <c r="R105" s="34">
        <f t="shared" si="126"/>
        <v>0</v>
      </c>
      <c r="S105" s="19">
        <f t="shared" si="126"/>
        <v>1300000</v>
      </c>
      <c r="T105" s="19">
        <f t="shared" si="126"/>
        <v>6015877</v>
      </c>
      <c r="U105" s="19">
        <f t="shared" si="126"/>
        <v>0</v>
      </c>
      <c r="V105" s="19">
        <f t="shared" si="126"/>
        <v>0</v>
      </c>
      <c r="W105" s="19">
        <f t="shared" si="126"/>
        <v>2986452</v>
      </c>
      <c r="X105" s="19">
        <f t="shared" si="126"/>
        <v>0</v>
      </c>
      <c r="Y105" s="19">
        <f t="shared" si="126"/>
        <v>0</v>
      </c>
      <c r="Z105" s="19">
        <f t="shared" si="126"/>
        <v>0</v>
      </c>
      <c r="AA105" s="19">
        <f t="shared" si="126"/>
        <v>1958717</v>
      </c>
      <c r="AB105" s="19">
        <f t="shared" si="126"/>
        <v>12450</v>
      </c>
      <c r="AC105" s="19">
        <f t="shared" si="126"/>
        <v>60864</v>
      </c>
      <c r="AD105" s="19">
        <f t="shared" si="126"/>
        <v>0</v>
      </c>
      <c r="AE105" s="19">
        <f t="shared" si="126"/>
        <v>997394</v>
      </c>
      <c r="AF105" s="33">
        <f t="shared" si="126"/>
        <v>6578500</v>
      </c>
      <c r="AG105" s="34">
        <f t="shared" si="126"/>
        <v>4098500</v>
      </c>
      <c r="AH105" s="19">
        <f t="shared" si="126"/>
        <v>0</v>
      </c>
      <c r="AI105" s="19">
        <f t="shared" si="126"/>
        <v>0</v>
      </c>
      <c r="AJ105" s="19">
        <f t="shared" si="126"/>
        <v>0</v>
      </c>
      <c r="AK105" s="47"/>
      <c r="AL105" s="48"/>
      <c r="AM105" s="50">
        <f aca="true" t="shared" si="127" ref="AM105:AS105">SUM(AM106:AM109)</f>
        <v>0</v>
      </c>
      <c r="AN105" s="19">
        <f t="shared" si="127"/>
        <v>80000</v>
      </c>
      <c r="AO105" s="19">
        <f t="shared" si="127"/>
        <v>2400000</v>
      </c>
      <c r="AP105" s="33">
        <f t="shared" si="127"/>
        <v>6670200</v>
      </c>
      <c r="AQ105" s="33">
        <f t="shared" si="127"/>
        <v>4500000</v>
      </c>
      <c r="AR105" s="33">
        <f t="shared" si="127"/>
        <v>0</v>
      </c>
      <c r="AS105" s="33">
        <f t="shared" si="127"/>
        <v>2170200</v>
      </c>
      <c r="AT105" s="61"/>
    </row>
    <row r="106" spans="1:46" s="4" customFormat="1" ht="27">
      <c r="A106" s="26" t="s">
        <v>277</v>
      </c>
      <c r="B106" s="27" t="s">
        <v>278</v>
      </c>
      <c r="C106" s="28">
        <f aca="true" t="shared" si="128" ref="C106:C109">D106+T106+AF106+AP106</f>
        <v>33225673</v>
      </c>
      <c r="D106" s="28">
        <f aca="true" t="shared" si="129" ref="D106:D109">SUM(E106:S106)</f>
        <v>25376445</v>
      </c>
      <c r="E106" s="28">
        <v>11927892</v>
      </c>
      <c r="F106" s="28"/>
      <c r="G106" s="28"/>
      <c r="H106" s="28">
        <v>572880</v>
      </c>
      <c r="I106" s="28">
        <v>343392</v>
      </c>
      <c r="J106" s="28"/>
      <c r="K106" s="28">
        <v>918096</v>
      </c>
      <c r="L106" s="28">
        <v>538764</v>
      </c>
      <c r="M106" s="28">
        <v>2951090</v>
      </c>
      <c r="N106" s="28">
        <v>4886340</v>
      </c>
      <c r="O106" s="28">
        <v>944000</v>
      </c>
      <c r="P106" s="28">
        <v>993991</v>
      </c>
      <c r="Q106" s="39"/>
      <c r="R106" s="40"/>
      <c r="S106" s="28">
        <v>1300000</v>
      </c>
      <c r="T106" s="28">
        <f aca="true" t="shared" si="130" ref="T106:T109">SUM(U106:AE106)</f>
        <v>4569228</v>
      </c>
      <c r="U106" s="28"/>
      <c r="V106" s="28"/>
      <c r="W106" s="28">
        <v>2986452</v>
      </c>
      <c r="X106" s="28"/>
      <c r="Y106" s="28"/>
      <c r="Z106" s="28"/>
      <c r="AA106" s="28">
        <v>1511232</v>
      </c>
      <c r="AB106" s="28">
        <v>10680</v>
      </c>
      <c r="AC106" s="28">
        <v>60864</v>
      </c>
      <c r="AD106" s="28"/>
      <c r="AE106" s="28"/>
      <c r="AF106" s="39">
        <f aca="true" t="shared" si="131" ref="AF106:AF109">SUM(AG106:AO106)</f>
        <v>3280000</v>
      </c>
      <c r="AG106" s="40">
        <v>3240000</v>
      </c>
      <c r="AH106" s="28"/>
      <c r="AI106" s="28"/>
      <c r="AJ106" s="28"/>
      <c r="AK106" s="47"/>
      <c r="AL106" s="48"/>
      <c r="AM106" s="53"/>
      <c r="AN106" s="28">
        <v>40000</v>
      </c>
      <c r="AO106" s="28"/>
      <c r="AP106" s="76">
        <f aca="true" t="shared" si="132" ref="AP106:AP109">SUM(AQ106:AS106)</f>
        <v>0</v>
      </c>
      <c r="AQ106" s="76"/>
      <c r="AR106" s="76"/>
      <c r="AS106" s="76"/>
      <c r="AT106" s="62"/>
    </row>
    <row r="107" spans="1:46" s="4" customFormat="1" ht="67.5">
      <c r="A107" s="20" t="s">
        <v>279</v>
      </c>
      <c r="B107" s="21" t="s">
        <v>280</v>
      </c>
      <c r="C107" s="22">
        <f t="shared" si="128"/>
        <v>10295779</v>
      </c>
      <c r="D107" s="22">
        <f t="shared" si="129"/>
        <v>2909568</v>
      </c>
      <c r="E107" s="22">
        <v>1362096</v>
      </c>
      <c r="F107" s="22">
        <v>0</v>
      </c>
      <c r="G107" s="22">
        <v>0</v>
      </c>
      <c r="H107" s="22">
        <v>0</v>
      </c>
      <c r="I107" s="22">
        <v>69384</v>
      </c>
      <c r="J107" s="22">
        <v>0</v>
      </c>
      <c r="K107" s="22">
        <v>769560</v>
      </c>
      <c r="L107" s="22">
        <v>453420</v>
      </c>
      <c r="M107" s="22">
        <v>0</v>
      </c>
      <c r="N107" s="22">
        <v>0</v>
      </c>
      <c r="O107" s="22">
        <v>141600</v>
      </c>
      <c r="P107" s="22">
        <v>113508</v>
      </c>
      <c r="Q107" s="35">
        <v>0</v>
      </c>
      <c r="R107" s="36">
        <v>0</v>
      </c>
      <c r="S107" s="22">
        <v>0</v>
      </c>
      <c r="T107" s="22">
        <f t="shared" si="130"/>
        <v>217511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215741</v>
      </c>
      <c r="AB107" s="22">
        <v>1770</v>
      </c>
      <c r="AC107" s="22">
        <v>0</v>
      </c>
      <c r="AD107" s="22">
        <v>0</v>
      </c>
      <c r="AE107" s="22">
        <v>0</v>
      </c>
      <c r="AF107" s="35">
        <f t="shared" si="131"/>
        <v>898500</v>
      </c>
      <c r="AG107" s="35">
        <v>858500</v>
      </c>
      <c r="AH107" s="22"/>
      <c r="AI107" s="22">
        <v>0</v>
      </c>
      <c r="AJ107" s="22"/>
      <c r="AK107" s="47"/>
      <c r="AL107" s="48"/>
      <c r="AM107" s="51">
        <v>0</v>
      </c>
      <c r="AN107" s="22">
        <v>40000</v>
      </c>
      <c r="AO107" s="22">
        <v>0</v>
      </c>
      <c r="AP107" s="63">
        <f t="shared" si="132"/>
        <v>6270200</v>
      </c>
      <c r="AQ107" s="63">
        <v>4500000</v>
      </c>
      <c r="AR107" s="63">
        <v>0</v>
      </c>
      <c r="AS107" s="63">
        <v>1770200</v>
      </c>
      <c r="AT107" s="62" t="s">
        <v>281</v>
      </c>
    </row>
    <row r="108" spans="1:46" s="4" customFormat="1" ht="27">
      <c r="A108" s="26" t="s">
        <v>282</v>
      </c>
      <c r="B108" s="27" t="s">
        <v>283</v>
      </c>
      <c r="C108" s="28">
        <f t="shared" si="128"/>
        <v>1700000</v>
      </c>
      <c r="D108" s="22">
        <f t="shared" si="129"/>
        <v>0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39"/>
      <c r="R108" s="40"/>
      <c r="S108" s="28"/>
      <c r="T108" s="28">
        <f t="shared" si="130"/>
        <v>700000</v>
      </c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>
        <v>700000</v>
      </c>
      <c r="AF108" s="39">
        <f t="shared" si="131"/>
        <v>600000</v>
      </c>
      <c r="AG108" s="40"/>
      <c r="AH108" s="28"/>
      <c r="AI108" s="28"/>
      <c r="AJ108" s="28"/>
      <c r="AK108" s="47"/>
      <c r="AL108" s="48"/>
      <c r="AM108" s="53"/>
      <c r="AN108" s="28"/>
      <c r="AO108" s="28">
        <v>600000</v>
      </c>
      <c r="AP108" s="28">
        <f t="shared" si="132"/>
        <v>400000</v>
      </c>
      <c r="AQ108" s="28"/>
      <c r="AR108" s="28"/>
      <c r="AS108" s="28">
        <v>400000</v>
      </c>
      <c r="AT108" s="62" t="s">
        <v>284</v>
      </c>
    </row>
    <row r="109" spans="1:46" s="4" customFormat="1" ht="27">
      <c r="A109" s="26" t="s">
        <v>285</v>
      </c>
      <c r="B109" s="27" t="s">
        <v>286</v>
      </c>
      <c r="C109" s="28">
        <f t="shared" si="128"/>
        <v>6168080</v>
      </c>
      <c r="D109" s="28">
        <f t="shared" si="129"/>
        <v>3838942</v>
      </c>
      <c r="E109" s="28"/>
      <c r="F109" s="28"/>
      <c r="G109" s="28">
        <v>2896800</v>
      </c>
      <c r="H109" s="28"/>
      <c r="I109" s="28"/>
      <c r="J109" s="28"/>
      <c r="K109" s="28"/>
      <c r="L109" s="28"/>
      <c r="M109" s="28"/>
      <c r="N109" s="28"/>
      <c r="O109" s="28"/>
      <c r="P109" s="28"/>
      <c r="Q109" s="37">
        <v>942142</v>
      </c>
      <c r="R109" s="40"/>
      <c r="S109" s="28"/>
      <c r="T109" s="28">
        <f t="shared" si="130"/>
        <v>529138</v>
      </c>
      <c r="U109" s="28"/>
      <c r="V109" s="28"/>
      <c r="W109" s="28"/>
      <c r="X109" s="28"/>
      <c r="Y109" s="28"/>
      <c r="Z109" s="28"/>
      <c r="AA109" s="28">
        <v>231744</v>
      </c>
      <c r="AB109" s="28"/>
      <c r="AC109" s="28"/>
      <c r="AD109" s="28"/>
      <c r="AE109" s="28">
        <v>297394</v>
      </c>
      <c r="AF109" s="39">
        <f t="shared" si="131"/>
        <v>1800000</v>
      </c>
      <c r="AG109" s="40"/>
      <c r="AH109" s="28"/>
      <c r="AI109" s="28"/>
      <c r="AJ109" s="28"/>
      <c r="AK109" s="47"/>
      <c r="AL109" s="48"/>
      <c r="AM109" s="86"/>
      <c r="AN109" s="87"/>
      <c r="AO109" s="28">
        <v>1800000</v>
      </c>
      <c r="AP109" s="28">
        <f t="shared" si="132"/>
        <v>0</v>
      </c>
      <c r="AQ109" s="28"/>
      <c r="AR109" s="28"/>
      <c r="AS109" s="28"/>
      <c r="AT109" s="62" t="s">
        <v>287</v>
      </c>
    </row>
    <row r="110" spans="1:46" s="5" customFormat="1" ht="13.5">
      <c r="A110" s="66" t="s">
        <v>288</v>
      </c>
      <c r="B110" s="67" t="s">
        <v>289</v>
      </c>
      <c r="C110" s="68">
        <f aca="true" t="shared" si="133" ref="C110:AJ110">SUM(C111)</f>
        <v>6987389</v>
      </c>
      <c r="D110" s="68">
        <f t="shared" si="133"/>
        <v>4597467</v>
      </c>
      <c r="E110" s="68">
        <f t="shared" si="133"/>
        <v>1853256</v>
      </c>
      <c r="F110" s="68">
        <f t="shared" si="133"/>
        <v>0</v>
      </c>
      <c r="G110" s="68">
        <f t="shared" si="133"/>
        <v>0</v>
      </c>
      <c r="H110" s="68">
        <f t="shared" si="133"/>
        <v>143820</v>
      </c>
      <c r="I110" s="68">
        <f t="shared" si="133"/>
        <v>64680</v>
      </c>
      <c r="J110" s="68">
        <f t="shared" si="133"/>
        <v>0</v>
      </c>
      <c r="K110" s="68">
        <f t="shared" si="133"/>
        <v>104232</v>
      </c>
      <c r="L110" s="68">
        <f t="shared" si="133"/>
        <v>61668</v>
      </c>
      <c r="M110" s="68">
        <f t="shared" si="133"/>
        <v>116225</v>
      </c>
      <c r="N110" s="68">
        <f t="shared" si="133"/>
        <v>1700748</v>
      </c>
      <c r="O110" s="68">
        <f t="shared" si="133"/>
        <v>198400</v>
      </c>
      <c r="P110" s="68">
        <f t="shared" si="133"/>
        <v>154438</v>
      </c>
      <c r="Q110" s="73">
        <f t="shared" si="133"/>
        <v>0</v>
      </c>
      <c r="R110" s="74">
        <f t="shared" si="133"/>
        <v>0</v>
      </c>
      <c r="S110" s="68">
        <f t="shared" si="133"/>
        <v>200000</v>
      </c>
      <c r="T110" s="68">
        <f t="shared" si="133"/>
        <v>1135422</v>
      </c>
      <c r="U110" s="68">
        <f t="shared" si="133"/>
        <v>0</v>
      </c>
      <c r="V110" s="68">
        <f t="shared" si="133"/>
        <v>0</v>
      </c>
      <c r="W110" s="68">
        <f t="shared" si="133"/>
        <v>825192</v>
      </c>
      <c r="X110" s="68">
        <f t="shared" si="133"/>
        <v>0</v>
      </c>
      <c r="Y110" s="68">
        <f t="shared" si="133"/>
        <v>6720</v>
      </c>
      <c r="Z110" s="68">
        <f t="shared" si="133"/>
        <v>0</v>
      </c>
      <c r="AA110" s="68">
        <f t="shared" si="133"/>
        <v>260112</v>
      </c>
      <c r="AB110" s="68">
        <f t="shared" si="133"/>
        <v>2190</v>
      </c>
      <c r="AC110" s="68">
        <f t="shared" si="133"/>
        <v>41208</v>
      </c>
      <c r="AD110" s="68">
        <f t="shared" si="133"/>
        <v>0</v>
      </c>
      <c r="AE110" s="68">
        <f t="shared" si="133"/>
        <v>0</v>
      </c>
      <c r="AF110" s="77">
        <f t="shared" si="133"/>
        <v>959500</v>
      </c>
      <c r="AG110" s="74">
        <f t="shared" si="133"/>
        <v>859500</v>
      </c>
      <c r="AH110" s="68">
        <f t="shared" si="133"/>
        <v>0</v>
      </c>
      <c r="AI110" s="68">
        <f t="shared" si="133"/>
        <v>0</v>
      </c>
      <c r="AJ110" s="68">
        <f t="shared" si="133"/>
        <v>0</v>
      </c>
      <c r="AK110" s="47"/>
      <c r="AL110" s="48"/>
      <c r="AM110" s="88">
        <f aca="true" t="shared" si="134" ref="AM110:AS110">SUM(AM111)</f>
        <v>0</v>
      </c>
      <c r="AN110" s="89">
        <f t="shared" si="134"/>
        <v>100000</v>
      </c>
      <c r="AO110" s="74">
        <f t="shared" si="134"/>
        <v>0</v>
      </c>
      <c r="AP110" s="68">
        <f t="shared" si="134"/>
        <v>295000</v>
      </c>
      <c r="AQ110" s="68">
        <f t="shared" si="134"/>
        <v>0</v>
      </c>
      <c r="AR110" s="68">
        <f t="shared" si="134"/>
        <v>0</v>
      </c>
      <c r="AS110" s="68">
        <f t="shared" si="134"/>
        <v>295000</v>
      </c>
      <c r="AT110" s="61"/>
    </row>
    <row r="111" spans="1:46" s="4" customFormat="1" ht="27">
      <c r="A111" s="26" t="s">
        <v>290</v>
      </c>
      <c r="B111" s="27" t="s">
        <v>291</v>
      </c>
      <c r="C111" s="28">
        <f aca="true" t="shared" si="135" ref="C111:C114">D111+T111+AF111+AP111</f>
        <v>6987389</v>
      </c>
      <c r="D111" s="28">
        <f aca="true" t="shared" si="136" ref="D111:D114">SUM(E111:S111)</f>
        <v>4597467</v>
      </c>
      <c r="E111" s="28">
        <v>1853256</v>
      </c>
      <c r="F111" s="28"/>
      <c r="G111" s="28"/>
      <c r="H111" s="28">
        <v>143820</v>
      </c>
      <c r="I111" s="28">
        <v>64680</v>
      </c>
      <c r="J111" s="28"/>
      <c r="K111" s="28">
        <v>104232</v>
      </c>
      <c r="L111" s="28">
        <v>61668</v>
      </c>
      <c r="M111" s="28">
        <v>116225</v>
      </c>
      <c r="N111" s="28">
        <v>1700748</v>
      </c>
      <c r="O111" s="28">
        <v>198400</v>
      </c>
      <c r="P111" s="28">
        <v>154438</v>
      </c>
      <c r="Q111" s="39"/>
      <c r="R111" s="40"/>
      <c r="S111" s="28">
        <v>200000</v>
      </c>
      <c r="T111" s="28">
        <f aca="true" t="shared" si="137" ref="T111:T114">SUM(U111:AE111)</f>
        <v>1135422</v>
      </c>
      <c r="U111" s="28"/>
      <c r="V111" s="28"/>
      <c r="W111" s="28">
        <v>825192</v>
      </c>
      <c r="X111" s="28"/>
      <c r="Y111" s="28">
        <v>6720</v>
      </c>
      <c r="Z111" s="28"/>
      <c r="AA111" s="28">
        <v>260112</v>
      </c>
      <c r="AB111" s="28">
        <v>2190</v>
      </c>
      <c r="AC111" s="28">
        <v>41208</v>
      </c>
      <c r="AD111" s="28"/>
      <c r="AE111" s="28"/>
      <c r="AF111" s="39">
        <f aca="true" t="shared" si="138" ref="AF111:AF114">SUM(AG111:AO111)</f>
        <v>959500</v>
      </c>
      <c r="AG111" s="40">
        <v>859500</v>
      </c>
      <c r="AH111" s="28"/>
      <c r="AI111" s="28"/>
      <c r="AJ111" s="28"/>
      <c r="AK111" s="47"/>
      <c r="AL111" s="48"/>
      <c r="AM111" s="85"/>
      <c r="AN111" s="65">
        <v>100000</v>
      </c>
      <c r="AO111" s="28"/>
      <c r="AP111" s="28">
        <f aca="true" t="shared" si="139" ref="AP111:AP114">SUM(AQ111:AS111)</f>
        <v>295000</v>
      </c>
      <c r="AQ111" s="28"/>
      <c r="AR111" s="28"/>
      <c r="AS111" s="28">
        <v>295000</v>
      </c>
      <c r="AT111" s="62" t="s">
        <v>292</v>
      </c>
    </row>
    <row r="112" spans="1:46" s="5" customFormat="1" ht="13.5">
      <c r="A112" s="14" t="s">
        <v>293</v>
      </c>
      <c r="B112" s="18" t="s">
        <v>294</v>
      </c>
      <c r="C112" s="19">
        <f aca="true" t="shared" si="140" ref="C112:AJ112">SUM(C113:C114)</f>
        <v>7083064</v>
      </c>
      <c r="D112" s="19">
        <f t="shared" si="140"/>
        <v>4430080</v>
      </c>
      <c r="E112" s="19">
        <f t="shared" si="140"/>
        <v>1793292</v>
      </c>
      <c r="F112" s="19">
        <f t="shared" si="140"/>
        <v>0</v>
      </c>
      <c r="G112" s="19">
        <f t="shared" si="140"/>
        <v>0</v>
      </c>
      <c r="H112" s="19">
        <f t="shared" si="140"/>
        <v>137280</v>
      </c>
      <c r="I112" s="19">
        <f t="shared" si="140"/>
        <v>59976</v>
      </c>
      <c r="J112" s="19">
        <f t="shared" si="140"/>
        <v>0</v>
      </c>
      <c r="K112" s="19">
        <f t="shared" si="140"/>
        <v>0</v>
      </c>
      <c r="L112" s="19">
        <f t="shared" si="140"/>
        <v>23220</v>
      </c>
      <c r="M112" s="19">
        <f t="shared" si="140"/>
        <v>315975</v>
      </c>
      <c r="N112" s="19">
        <f t="shared" si="140"/>
        <v>1644096</v>
      </c>
      <c r="O112" s="19">
        <f t="shared" si="140"/>
        <v>186800</v>
      </c>
      <c r="P112" s="19">
        <f t="shared" si="140"/>
        <v>149441</v>
      </c>
      <c r="Q112" s="33">
        <f t="shared" si="140"/>
        <v>0</v>
      </c>
      <c r="R112" s="34">
        <f t="shared" si="140"/>
        <v>0</v>
      </c>
      <c r="S112" s="19">
        <f t="shared" si="140"/>
        <v>120000</v>
      </c>
      <c r="T112" s="19">
        <f t="shared" si="140"/>
        <v>1064484</v>
      </c>
      <c r="U112" s="19">
        <f t="shared" si="140"/>
        <v>0</v>
      </c>
      <c r="V112" s="19">
        <f t="shared" si="140"/>
        <v>0</v>
      </c>
      <c r="W112" s="19">
        <f t="shared" si="140"/>
        <v>319860</v>
      </c>
      <c r="X112" s="19">
        <f t="shared" si="140"/>
        <v>464148</v>
      </c>
      <c r="Y112" s="19">
        <f t="shared" si="140"/>
        <v>0</v>
      </c>
      <c r="Z112" s="19">
        <f t="shared" si="140"/>
        <v>0</v>
      </c>
      <c r="AA112" s="19">
        <f t="shared" si="140"/>
        <v>271332</v>
      </c>
      <c r="AB112" s="19">
        <f t="shared" si="140"/>
        <v>2040</v>
      </c>
      <c r="AC112" s="19">
        <f t="shared" si="140"/>
        <v>7104</v>
      </c>
      <c r="AD112" s="19">
        <f t="shared" si="140"/>
        <v>0</v>
      </c>
      <c r="AE112" s="19">
        <f t="shared" si="140"/>
        <v>0</v>
      </c>
      <c r="AF112" s="33">
        <f t="shared" si="140"/>
        <v>1064500</v>
      </c>
      <c r="AG112" s="34">
        <f t="shared" si="140"/>
        <v>964500</v>
      </c>
      <c r="AH112" s="19">
        <f t="shared" si="140"/>
        <v>0</v>
      </c>
      <c r="AI112" s="19">
        <f t="shared" si="140"/>
        <v>0</v>
      </c>
      <c r="AJ112" s="19">
        <f t="shared" si="140"/>
        <v>0</v>
      </c>
      <c r="AK112" s="47"/>
      <c r="AL112" s="48"/>
      <c r="AM112" s="50">
        <f aca="true" t="shared" si="141" ref="AM112:AS112">SUM(AM113:AM114)</f>
        <v>0</v>
      </c>
      <c r="AN112" s="19">
        <f t="shared" si="141"/>
        <v>100000</v>
      </c>
      <c r="AO112" s="19">
        <f t="shared" si="141"/>
        <v>0</v>
      </c>
      <c r="AP112" s="19">
        <f t="shared" si="141"/>
        <v>524000</v>
      </c>
      <c r="AQ112" s="19">
        <f t="shared" si="141"/>
        <v>0</v>
      </c>
      <c r="AR112" s="19">
        <f t="shared" si="141"/>
        <v>0</v>
      </c>
      <c r="AS112" s="19">
        <f t="shared" si="141"/>
        <v>524000</v>
      </c>
      <c r="AT112" s="61"/>
    </row>
    <row r="113" spans="1:46" s="4" customFormat="1" ht="27" customHeight="1">
      <c r="A113" s="20" t="s">
        <v>295</v>
      </c>
      <c r="B113" s="21" t="s">
        <v>296</v>
      </c>
      <c r="C113" s="22">
        <f t="shared" si="135"/>
        <v>6911983</v>
      </c>
      <c r="D113" s="22">
        <f t="shared" si="136"/>
        <v>4275109</v>
      </c>
      <c r="E113" s="22">
        <v>1717800</v>
      </c>
      <c r="F113" s="22">
        <v>0</v>
      </c>
      <c r="G113" s="22">
        <v>0</v>
      </c>
      <c r="H113" s="22">
        <v>137280</v>
      </c>
      <c r="I113" s="22">
        <v>56448</v>
      </c>
      <c r="J113" s="22"/>
      <c r="K113" s="22">
        <v>0</v>
      </c>
      <c r="L113" s="22"/>
      <c r="M113" s="22">
        <v>315975</v>
      </c>
      <c r="N113" s="22">
        <v>1604856</v>
      </c>
      <c r="O113" s="22">
        <v>179600</v>
      </c>
      <c r="P113" s="22">
        <v>143150</v>
      </c>
      <c r="Q113" s="35">
        <v>0</v>
      </c>
      <c r="R113" s="36">
        <v>0</v>
      </c>
      <c r="S113" s="22">
        <v>120000</v>
      </c>
      <c r="T113" s="22">
        <f t="shared" si="137"/>
        <v>1052874</v>
      </c>
      <c r="U113" s="22">
        <v>0</v>
      </c>
      <c r="V113" s="22">
        <v>0</v>
      </c>
      <c r="W113" s="22">
        <v>319860</v>
      </c>
      <c r="X113" s="22">
        <v>464148</v>
      </c>
      <c r="Y113" s="22">
        <v>0</v>
      </c>
      <c r="Z113" s="22">
        <v>0</v>
      </c>
      <c r="AA113" s="22">
        <v>259812</v>
      </c>
      <c r="AB113" s="22">
        <v>1950</v>
      </c>
      <c r="AC113" s="22">
        <v>7104</v>
      </c>
      <c r="AD113" s="22">
        <v>0</v>
      </c>
      <c r="AE113" s="22">
        <v>0</v>
      </c>
      <c r="AF113" s="35">
        <f t="shared" si="138"/>
        <v>1060000</v>
      </c>
      <c r="AG113" s="36">
        <v>960000</v>
      </c>
      <c r="AH113" s="22">
        <v>0</v>
      </c>
      <c r="AI113" s="22">
        <v>0</v>
      </c>
      <c r="AJ113" s="22"/>
      <c r="AK113" s="47"/>
      <c r="AL113" s="48"/>
      <c r="AM113" s="51">
        <v>0</v>
      </c>
      <c r="AN113" s="22">
        <v>100000</v>
      </c>
      <c r="AO113" s="22"/>
      <c r="AP113" s="22">
        <f t="shared" si="139"/>
        <v>524000</v>
      </c>
      <c r="AQ113" s="22"/>
      <c r="AR113" s="22">
        <v>0</v>
      </c>
      <c r="AS113" s="22">
        <v>524000</v>
      </c>
      <c r="AT113" s="59" t="s">
        <v>297</v>
      </c>
    </row>
    <row r="114" spans="1:46" s="4" customFormat="1" ht="27" customHeight="1">
      <c r="A114" s="20" t="s">
        <v>298</v>
      </c>
      <c r="B114" s="21" t="s">
        <v>299</v>
      </c>
      <c r="C114" s="22">
        <f t="shared" si="135"/>
        <v>171081</v>
      </c>
      <c r="D114" s="22">
        <f t="shared" si="136"/>
        <v>154971</v>
      </c>
      <c r="E114" s="22">
        <v>75492</v>
      </c>
      <c r="F114" s="22"/>
      <c r="G114" s="22"/>
      <c r="H114" s="22"/>
      <c r="I114" s="22">
        <v>3528</v>
      </c>
      <c r="J114" s="22"/>
      <c r="K114" s="22"/>
      <c r="L114" s="22">
        <v>23220</v>
      </c>
      <c r="M114" s="22"/>
      <c r="N114" s="22">
        <v>39240</v>
      </c>
      <c r="O114" s="22">
        <v>7200</v>
      </c>
      <c r="P114" s="22">
        <v>6291</v>
      </c>
      <c r="Q114" s="35"/>
      <c r="R114" s="36"/>
      <c r="S114" s="22"/>
      <c r="T114" s="22">
        <f t="shared" si="137"/>
        <v>11610</v>
      </c>
      <c r="U114" s="22"/>
      <c r="V114" s="22"/>
      <c r="W114" s="22"/>
      <c r="X114" s="22"/>
      <c r="Y114" s="22"/>
      <c r="Z114" s="22"/>
      <c r="AA114" s="22">
        <v>11520</v>
      </c>
      <c r="AB114" s="22">
        <v>90</v>
      </c>
      <c r="AC114" s="22"/>
      <c r="AD114" s="22"/>
      <c r="AE114" s="22"/>
      <c r="AF114" s="35">
        <f t="shared" si="138"/>
        <v>4500</v>
      </c>
      <c r="AG114" s="36">
        <v>4500</v>
      </c>
      <c r="AH114" s="22"/>
      <c r="AI114" s="22"/>
      <c r="AJ114" s="22"/>
      <c r="AK114" s="47"/>
      <c r="AL114" s="48"/>
      <c r="AM114" s="51"/>
      <c r="AN114" s="22"/>
      <c r="AO114" s="22"/>
      <c r="AP114" s="22">
        <f t="shared" si="139"/>
        <v>0</v>
      </c>
      <c r="AQ114" s="22"/>
      <c r="AR114" s="22"/>
      <c r="AS114" s="22"/>
      <c r="AT114" s="60"/>
    </row>
    <row r="115" spans="1:46" s="5" customFormat="1" ht="13.5">
      <c r="A115" s="14" t="s">
        <v>300</v>
      </c>
      <c r="B115" s="18" t="s">
        <v>301</v>
      </c>
      <c r="C115" s="19">
        <f aca="true" t="shared" si="142" ref="C115:AJ115">SUM(C116:C119)</f>
        <v>3698457</v>
      </c>
      <c r="D115" s="19">
        <f t="shared" si="142"/>
        <v>2425747</v>
      </c>
      <c r="E115" s="19">
        <f t="shared" si="142"/>
        <v>1076076</v>
      </c>
      <c r="F115" s="19">
        <f t="shared" si="142"/>
        <v>0</v>
      </c>
      <c r="G115" s="19">
        <f t="shared" si="142"/>
        <v>0</v>
      </c>
      <c r="H115" s="19">
        <f t="shared" si="142"/>
        <v>12600</v>
      </c>
      <c r="I115" s="19">
        <f t="shared" si="142"/>
        <v>39756</v>
      </c>
      <c r="J115" s="19">
        <f t="shared" si="142"/>
        <v>550500</v>
      </c>
      <c r="K115" s="19">
        <f t="shared" si="142"/>
        <v>117216</v>
      </c>
      <c r="L115" s="19">
        <f t="shared" si="142"/>
        <v>67056</v>
      </c>
      <c r="M115" s="19">
        <f t="shared" si="142"/>
        <v>194190</v>
      </c>
      <c r="N115" s="19">
        <f t="shared" si="142"/>
        <v>191160</v>
      </c>
      <c r="O115" s="19">
        <f t="shared" si="142"/>
        <v>87520</v>
      </c>
      <c r="P115" s="19">
        <f t="shared" si="142"/>
        <v>89673</v>
      </c>
      <c r="Q115" s="33">
        <f t="shared" si="142"/>
        <v>0</v>
      </c>
      <c r="R115" s="34">
        <f t="shared" si="142"/>
        <v>0</v>
      </c>
      <c r="S115" s="19">
        <f t="shared" si="142"/>
        <v>0</v>
      </c>
      <c r="T115" s="19">
        <f t="shared" si="142"/>
        <v>862710</v>
      </c>
      <c r="U115" s="19">
        <f t="shared" si="142"/>
        <v>0</v>
      </c>
      <c r="V115" s="19">
        <f t="shared" si="142"/>
        <v>0</v>
      </c>
      <c r="W115" s="19">
        <f t="shared" si="142"/>
        <v>348612</v>
      </c>
      <c r="X115" s="19">
        <f t="shared" si="142"/>
        <v>363544</v>
      </c>
      <c r="Y115" s="19">
        <f t="shared" si="142"/>
        <v>0</v>
      </c>
      <c r="Z115" s="19">
        <f t="shared" si="142"/>
        <v>0</v>
      </c>
      <c r="AA115" s="19">
        <f t="shared" si="142"/>
        <v>149054</v>
      </c>
      <c r="AB115" s="19">
        <f t="shared" si="142"/>
        <v>1500</v>
      </c>
      <c r="AC115" s="19">
        <f t="shared" si="142"/>
        <v>0</v>
      </c>
      <c r="AD115" s="19">
        <f t="shared" si="142"/>
        <v>0</v>
      </c>
      <c r="AE115" s="19">
        <f t="shared" si="142"/>
        <v>0</v>
      </c>
      <c r="AF115" s="33">
        <f t="shared" si="142"/>
        <v>410000</v>
      </c>
      <c r="AG115" s="34">
        <f t="shared" si="142"/>
        <v>390000</v>
      </c>
      <c r="AH115" s="19">
        <f t="shared" si="142"/>
        <v>0</v>
      </c>
      <c r="AI115" s="19">
        <f t="shared" si="142"/>
        <v>0</v>
      </c>
      <c r="AJ115" s="19">
        <f t="shared" si="142"/>
        <v>0</v>
      </c>
      <c r="AK115" s="47"/>
      <c r="AL115" s="48"/>
      <c r="AM115" s="50">
        <f aca="true" t="shared" si="143" ref="AM115:AS115">SUM(AM116:AM119)</f>
        <v>0</v>
      </c>
      <c r="AN115" s="19">
        <f t="shared" si="143"/>
        <v>20000</v>
      </c>
      <c r="AO115" s="19">
        <f t="shared" si="143"/>
        <v>0</v>
      </c>
      <c r="AP115" s="19">
        <f t="shared" si="143"/>
        <v>0</v>
      </c>
      <c r="AQ115" s="19">
        <f t="shared" si="143"/>
        <v>0</v>
      </c>
      <c r="AR115" s="19">
        <f t="shared" si="143"/>
        <v>0</v>
      </c>
      <c r="AS115" s="19">
        <f t="shared" si="143"/>
        <v>0</v>
      </c>
      <c r="AT115" s="61"/>
    </row>
    <row r="116" spans="1:46" s="4" customFormat="1" ht="27">
      <c r="A116" s="20" t="s">
        <v>302</v>
      </c>
      <c r="B116" s="21" t="s">
        <v>303</v>
      </c>
      <c r="C116" s="22">
        <f aca="true" t="shared" si="144" ref="C116:C119">D116+T116+AF116+AP116</f>
        <v>3098572</v>
      </c>
      <c r="D116" s="22">
        <f aca="true" t="shared" si="145" ref="D116:D119">SUM(E116:S116)</f>
        <v>1881128</v>
      </c>
      <c r="E116" s="22">
        <v>772872</v>
      </c>
      <c r="F116" s="22">
        <v>0</v>
      </c>
      <c r="G116" s="22">
        <v>0</v>
      </c>
      <c r="H116" s="22">
        <v>12600</v>
      </c>
      <c r="I116" s="22">
        <v>29400</v>
      </c>
      <c r="J116" s="22">
        <v>550500</v>
      </c>
      <c r="K116" s="22">
        <v>0</v>
      </c>
      <c r="L116" s="22">
        <v>0</v>
      </c>
      <c r="M116" s="22">
        <v>194190</v>
      </c>
      <c r="N116" s="22">
        <v>191160</v>
      </c>
      <c r="O116" s="22">
        <v>66000</v>
      </c>
      <c r="P116" s="22">
        <v>64406</v>
      </c>
      <c r="Q116" s="35">
        <v>0</v>
      </c>
      <c r="R116" s="36">
        <v>0</v>
      </c>
      <c r="S116" s="22">
        <v>0</v>
      </c>
      <c r="T116" s="22">
        <f aca="true" t="shared" si="146" ref="T116:T119">SUM(U116:AE116)</f>
        <v>822444</v>
      </c>
      <c r="U116" s="22">
        <v>0</v>
      </c>
      <c r="V116" s="22">
        <v>0</v>
      </c>
      <c r="W116" s="22">
        <v>348612</v>
      </c>
      <c r="X116" s="22">
        <v>363544</v>
      </c>
      <c r="Y116" s="22">
        <v>0</v>
      </c>
      <c r="Z116" s="22">
        <v>0</v>
      </c>
      <c r="AA116" s="22">
        <v>109088</v>
      </c>
      <c r="AB116" s="22">
        <v>1200</v>
      </c>
      <c r="AC116" s="22">
        <v>0</v>
      </c>
      <c r="AD116" s="22">
        <v>0</v>
      </c>
      <c r="AE116" s="22">
        <v>0</v>
      </c>
      <c r="AF116" s="35">
        <f aca="true" t="shared" si="147" ref="AF116:AF119">SUM(AG116:AO116)</f>
        <v>395000</v>
      </c>
      <c r="AG116" s="36">
        <v>375000</v>
      </c>
      <c r="AH116" s="22">
        <v>0</v>
      </c>
      <c r="AI116" s="22">
        <v>0</v>
      </c>
      <c r="AJ116" s="22">
        <v>0</v>
      </c>
      <c r="AK116" s="47"/>
      <c r="AL116" s="48"/>
      <c r="AM116" s="51">
        <v>0</v>
      </c>
      <c r="AN116" s="22">
        <v>20000</v>
      </c>
      <c r="AO116" s="22"/>
      <c r="AP116" s="22">
        <f aca="true" t="shared" si="148" ref="AP116:AP119">SUM(AQ116:AS116)</f>
        <v>0</v>
      </c>
      <c r="AQ116" s="22"/>
      <c r="AR116" s="22">
        <v>0</v>
      </c>
      <c r="AS116" s="22">
        <v>0</v>
      </c>
      <c r="AT116" s="62"/>
    </row>
    <row r="117" spans="1:46" s="4" customFormat="1" ht="27">
      <c r="A117" s="20" t="s">
        <v>304</v>
      </c>
      <c r="B117" s="21" t="s">
        <v>305</v>
      </c>
      <c r="C117" s="22">
        <f t="shared" si="144"/>
        <v>253760</v>
      </c>
      <c r="D117" s="22">
        <f t="shared" si="145"/>
        <v>230918</v>
      </c>
      <c r="E117" s="22">
        <v>123576</v>
      </c>
      <c r="F117" s="22">
        <v>0</v>
      </c>
      <c r="G117" s="22">
        <v>0</v>
      </c>
      <c r="H117" s="22">
        <v>0</v>
      </c>
      <c r="I117" s="22">
        <v>4704</v>
      </c>
      <c r="J117" s="22">
        <v>0</v>
      </c>
      <c r="K117" s="22">
        <v>52320</v>
      </c>
      <c r="L117" s="22">
        <v>30420</v>
      </c>
      <c r="M117" s="22">
        <v>0</v>
      </c>
      <c r="N117" s="22">
        <v>0</v>
      </c>
      <c r="O117" s="22">
        <v>9600</v>
      </c>
      <c r="P117" s="22">
        <v>10298</v>
      </c>
      <c r="Q117" s="35">
        <v>0</v>
      </c>
      <c r="R117" s="36">
        <v>0</v>
      </c>
      <c r="S117" s="22">
        <v>0</v>
      </c>
      <c r="T117" s="22">
        <f t="shared" si="146"/>
        <v>16842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16722</v>
      </c>
      <c r="AB117" s="22">
        <v>120</v>
      </c>
      <c r="AC117" s="22">
        <v>0</v>
      </c>
      <c r="AD117" s="22">
        <v>0</v>
      </c>
      <c r="AE117" s="22">
        <v>0</v>
      </c>
      <c r="AF117" s="35">
        <f t="shared" si="147"/>
        <v>6000</v>
      </c>
      <c r="AG117" s="36">
        <v>6000</v>
      </c>
      <c r="AH117" s="22">
        <v>0</v>
      </c>
      <c r="AI117" s="22">
        <v>0</v>
      </c>
      <c r="AJ117" s="22">
        <v>0</v>
      </c>
      <c r="AK117" s="47"/>
      <c r="AL117" s="48"/>
      <c r="AM117" s="51">
        <v>0</v>
      </c>
      <c r="AN117" s="22"/>
      <c r="AO117" s="22"/>
      <c r="AP117" s="22">
        <f t="shared" si="148"/>
        <v>0</v>
      </c>
      <c r="AQ117" s="22"/>
      <c r="AR117" s="22">
        <v>0</v>
      </c>
      <c r="AS117" s="22">
        <v>0</v>
      </c>
      <c r="AT117" s="62"/>
    </row>
    <row r="118" spans="1:46" s="4" customFormat="1" ht="27">
      <c r="A118" s="20" t="s">
        <v>306</v>
      </c>
      <c r="B118" s="21" t="s">
        <v>307</v>
      </c>
      <c r="C118" s="22">
        <f t="shared" si="144"/>
        <v>225055</v>
      </c>
      <c r="D118" s="22">
        <f t="shared" si="145"/>
        <v>205261</v>
      </c>
      <c r="E118" s="22">
        <v>119772</v>
      </c>
      <c r="F118" s="22">
        <v>0</v>
      </c>
      <c r="G118" s="22">
        <v>0</v>
      </c>
      <c r="H118" s="22">
        <v>0</v>
      </c>
      <c r="I118" s="22">
        <v>3528</v>
      </c>
      <c r="J118" s="22">
        <v>0</v>
      </c>
      <c r="K118" s="22">
        <v>41352</v>
      </c>
      <c r="L118" s="22">
        <v>23028</v>
      </c>
      <c r="M118" s="22">
        <v>0</v>
      </c>
      <c r="N118" s="22">
        <v>0</v>
      </c>
      <c r="O118" s="22">
        <v>7600</v>
      </c>
      <c r="P118" s="22">
        <v>9981</v>
      </c>
      <c r="Q118" s="35">
        <v>0</v>
      </c>
      <c r="R118" s="36">
        <v>0</v>
      </c>
      <c r="S118" s="22">
        <v>0</v>
      </c>
      <c r="T118" s="22">
        <f t="shared" si="146"/>
        <v>15294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15204</v>
      </c>
      <c r="AB118" s="22">
        <v>90</v>
      </c>
      <c r="AC118" s="22">
        <v>0</v>
      </c>
      <c r="AD118" s="22">
        <v>0</v>
      </c>
      <c r="AE118" s="22">
        <v>0</v>
      </c>
      <c r="AF118" s="35">
        <f t="shared" si="147"/>
        <v>4500</v>
      </c>
      <c r="AG118" s="36">
        <v>4500</v>
      </c>
      <c r="AH118" s="22">
        <v>0</v>
      </c>
      <c r="AI118" s="22">
        <v>0</v>
      </c>
      <c r="AJ118" s="22">
        <v>0</v>
      </c>
      <c r="AK118" s="47"/>
      <c r="AL118" s="48"/>
      <c r="AM118" s="51">
        <v>0</v>
      </c>
      <c r="AN118" s="22"/>
      <c r="AO118" s="22"/>
      <c r="AP118" s="22">
        <f t="shared" si="148"/>
        <v>0</v>
      </c>
      <c r="AQ118" s="22"/>
      <c r="AR118" s="22">
        <v>0</v>
      </c>
      <c r="AS118" s="22">
        <v>0</v>
      </c>
      <c r="AT118" s="62"/>
    </row>
    <row r="119" spans="1:46" s="6" customFormat="1" ht="27">
      <c r="A119" s="20" t="s">
        <v>304</v>
      </c>
      <c r="B119" s="21" t="s">
        <v>308</v>
      </c>
      <c r="C119" s="22">
        <f t="shared" si="144"/>
        <v>121070</v>
      </c>
      <c r="D119" s="22">
        <f t="shared" si="145"/>
        <v>108440</v>
      </c>
      <c r="E119" s="22">
        <v>59856</v>
      </c>
      <c r="F119" s="22"/>
      <c r="G119" s="22"/>
      <c r="H119" s="22"/>
      <c r="I119" s="22">
        <v>2124</v>
      </c>
      <c r="J119" s="22"/>
      <c r="K119" s="22">
        <v>23544</v>
      </c>
      <c r="L119" s="22">
        <v>13608</v>
      </c>
      <c r="M119" s="22"/>
      <c r="N119" s="22"/>
      <c r="O119" s="22">
        <v>4320</v>
      </c>
      <c r="P119" s="22">
        <v>4988</v>
      </c>
      <c r="Q119" s="35"/>
      <c r="R119" s="36"/>
      <c r="S119" s="22"/>
      <c r="T119" s="22">
        <f t="shared" si="146"/>
        <v>8130</v>
      </c>
      <c r="U119" s="22"/>
      <c r="V119" s="22"/>
      <c r="W119" s="22"/>
      <c r="X119" s="22"/>
      <c r="Y119" s="22"/>
      <c r="Z119" s="22"/>
      <c r="AA119" s="22">
        <v>8040</v>
      </c>
      <c r="AB119" s="22">
        <v>90</v>
      </c>
      <c r="AC119" s="22"/>
      <c r="AD119" s="22"/>
      <c r="AE119" s="22"/>
      <c r="AF119" s="35">
        <f t="shared" si="147"/>
        <v>4500</v>
      </c>
      <c r="AG119" s="36">
        <v>4500</v>
      </c>
      <c r="AH119" s="22"/>
      <c r="AI119" s="22"/>
      <c r="AJ119" s="22"/>
      <c r="AK119" s="47"/>
      <c r="AL119" s="48"/>
      <c r="AM119" s="51"/>
      <c r="AN119" s="22"/>
      <c r="AO119" s="22"/>
      <c r="AP119" s="22">
        <f t="shared" si="148"/>
        <v>0</v>
      </c>
      <c r="AQ119" s="22"/>
      <c r="AR119" s="22"/>
      <c r="AS119" s="22"/>
      <c r="AT119" s="62"/>
    </row>
    <row r="120" spans="1:46" s="5" customFormat="1" ht="13.5">
      <c r="A120" s="14" t="s">
        <v>309</v>
      </c>
      <c r="B120" s="18" t="s">
        <v>310</v>
      </c>
      <c r="C120" s="19">
        <f aca="true" t="shared" si="149" ref="C120:AJ120">C121+C124+C154+C158+C160</f>
        <v>339473723</v>
      </c>
      <c r="D120" s="19">
        <f t="shared" si="149"/>
        <v>243268238</v>
      </c>
      <c r="E120" s="19">
        <f t="shared" si="149"/>
        <v>125845440</v>
      </c>
      <c r="F120" s="19">
        <f t="shared" si="149"/>
        <v>1322731</v>
      </c>
      <c r="G120" s="19">
        <f t="shared" si="149"/>
        <v>0</v>
      </c>
      <c r="H120" s="19">
        <f t="shared" si="149"/>
        <v>7090400</v>
      </c>
      <c r="I120" s="19">
        <f t="shared" si="149"/>
        <v>3774960</v>
      </c>
      <c r="J120" s="19">
        <f t="shared" si="149"/>
        <v>147720</v>
      </c>
      <c r="K120" s="19">
        <f t="shared" si="149"/>
        <v>48023544</v>
      </c>
      <c r="L120" s="19">
        <f t="shared" si="149"/>
        <v>27690488</v>
      </c>
      <c r="M120" s="19">
        <f t="shared" si="149"/>
        <v>1711671</v>
      </c>
      <c r="N120" s="19">
        <f t="shared" si="149"/>
        <v>8024379</v>
      </c>
      <c r="O120" s="19">
        <f t="shared" si="149"/>
        <v>9022000</v>
      </c>
      <c r="P120" s="19">
        <f t="shared" si="149"/>
        <v>10541555</v>
      </c>
      <c r="Q120" s="33">
        <f t="shared" si="149"/>
        <v>0</v>
      </c>
      <c r="R120" s="34">
        <f t="shared" si="149"/>
        <v>72960</v>
      </c>
      <c r="S120" s="19">
        <f t="shared" si="149"/>
        <v>390</v>
      </c>
      <c r="T120" s="19">
        <f t="shared" si="149"/>
        <v>89947885</v>
      </c>
      <c r="U120" s="19">
        <f t="shared" si="149"/>
        <v>0</v>
      </c>
      <c r="V120" s="19">
        <f t="shared" si="149"/>
        <v>0</v>
      </c>
      <c r="W120" s="19">
        <f t="shared" si="149"/>
        <v>44888876</v>
      </c>
      <c r="X120" s="19">
        <f t="shared" si="149"/>
        <v>28326140</v>
      </c>
      <c r="Y120" s="19">
        <f t="shared" si="149"/>
        <v>14100</v>
      </c>
      <c r="Z120" s="19">
        <f t="shared" si="149"/>
        <v>292296</v>
      </c>
      <c r="AA120" s="19">
        <f t="shared" si="149"/>
        <v>15402365</v>
      </c>
      <c r="AB120" s="19">
        <f t="shared" si="149"/>
        <v>145890</v>
      </c>
      <c r="AC120" s="19">
        <f t="shared" si="149"/>
        <v>638728</v>
      </c>
      <c r="AD120" s="19">
        <f t="shared" si="149"/>
        <v>132710</v>
      </c>
      <c r="AE120" s="19">
        <f t="shared" si="149"/>
        <v>106780</v>
      </c>
      <c r="AF120" s="33">
        <f t="shared" si="149"/>
        <v>843500</v>
      </c>
      <c r="AG120" s="34">
        <f t="shared" si="149"/>
        <v>298500</v>
      </c>
      <c r="AH120" s="19">
        <f t="shared" si="149"/>
        <v>60000</v>
      </c>
      <c r="AI120" s="19">
        <f t="shared" si="149"/>
        <v>85000</v>
      </c>
      <c r="AJ120" s="19">
        <f t="shared" si="149"/>
        <v>60000</v>
      </c>
      <c r="AK120" s="47"/>
      <c r="AL120" s="48"/>
      <c r="AM120" s="50">
        <f aca="true" t="shared" si="150" ref="AM120:AS120">AM121+AM124+AM154+AM158+AM160</f>
        <v>0</v>
      </c>
      <c r="AN120" s="19">
        <f t="shared" si="150"/>
        <v>120000</v>
      </c>
      <c r="AO120" s="19">
        <f t="shared" si="150"/>
        <v>220000</v>
      </c>
      <c r="AP120" s="19">
        <f t="shared" si="150"/>
        <v>5414100</v>
      </c>
      <c r="AQ120" s="19">
        <f t="shared" si="150"/>
        <v>0</v>
      </c>
      <c r="AR120" s="19">
        <f t="shared" si="150"/>
        <v>4263600</v>
      </c>
      <c r="AS120" s="19">
        <f t="shared" si="150"/>
        <v>1150500</v>
      </c>
      <c r="AT120" s="61"/>
    </row>
    <row r="121" spans="1:46" s="5" customFormat="1" ht="13.5">
      <c r="A121" s="14" t="s">
        <v>311</v>
      </c>
      <c r="B121" s="18" t="s">
        <v>312</v>
      </c>
      <c r="C121" s="19">
        <f aca="true" t="shared" si="151" ref="C121:AJ121">SUM(C122:C123)</f>
        <v>4725767</v>
      </c>
      <c r="D121" s="19">
        <f t="shared" si="151"/>
        <v>549875</v>
      </c>
      <c r="E121" s="19">
        <f t="shared" si="151"/>
        <v>268476</v>
      </c>
      <c r="F121" s="19">
        <f t="shared" si="151"/>
        <v>0</v>
      </c>
      <c r="G121" s="19">
        <f t="shared" si="151"/>
        <v>0</v>
      </c>
      <c r="H121" s="19">
        <f t="shared" si="151"/>
        <v>0</v>
      </c>
      <c r="I121" s="19">
        <f t="shared" si="151"/>
        <v>7056</v>
      </c>
      <c r="J121" s="19">
        <f t="shared" si="151"/>
        <v>147720</v>
      </c>
      <c r="K121" s="19">
        <f t="shared" si="151"/>
        <v>0</v>
      </c>
      <c r="L121" s="19">
        <f t="shared" si="151"/>
        <v>0</v>
      </c>
      <c r="M121" s="19">
        <f t="shared" si="151"/>
        <v>41250</v>
      </c>
      <c r="N121" s="19">
        <f t="shared" si="151"/>
        <v>45000</v>
      </c>
      <c r="O121" s="19">
        <f t="shared" si="151"/>
        <v>18000</v>
      </c>
      <c r="P121" s="19">
        <f t="shared" si="151"/>
        <v>22373</v>
      </c>
      <c r="Q121" s="33">
        <f t="shared" si="151"/>
        <v>0</v>
      </c>
      <c r="R121" s="34">
        <f t="shared" si="151"/>
        <v>0</v>
      </c>
      <c r="S121" s="19">
        <f t="shared" si="151"/>
        <v>0</v>
      </c>
      <c r="T121" s="19">
        <f t="shared" si="151"/>
        <v>439892</v>
      </c>
      <c r="U121" s="19">
        <f t="shared" si="151"/>
        <v>0</v>
      </c>
      <c r="V121" s="19">
        <f t="shared" si="151"/>
        <v>0</v>
      </c>
      <c r="W121" s="19">
        <f t="shared" si="151"/>
        <v>196428</v>
      </c>
      <c r="X121" s="19">
        <f t="shared" si="151"/>
        <v>208556</v>
      </c>
      <c r="Y121" s="19">
        <f t="shared" si="151"/>
        <v>0</v>
      </c>
      <c r="Z121" s="19">
        <f t="shared" si="151"/>
        <v>0</v>
      </c>
      <c r="AA121" s="19">
        <f t="shared" si="151"/>
        <v>34488</v>
      </c>
      <c r="AB121" s="19">
        <f t="shared" si="151"/>
        <v>420</v>
      </c>
      <c r="AC121" s="19">
        <f t="shared" si="151"/>
        <v>0</v>
      </c>
      <c r="AD121" s="19">
        <f t="shared" si="151"/>
        <v>0</v>
      </c>
      <c r="AE121" s="19">
        <f t="shared" si="151"/>
        <v>0</v>
      </c>
      <c r="AF121" s="33">
        <f t="shared" si="151"/>
        <v>344000</v>
      </c>
      <c r="AG121" s="34">
        <f t="shared" si="151"/>
        <v>9000</v>
      </c>
      <c r="AH121" s="19">
        <f t="shared" si="151"/>
        <v>45000</v>
      </c>
      <c r="AI121" s="19">
        <f t="shared" si="151"/>
        <v>60000</v>
      </c>
      <c r="AJ121" s="19">
        <f t="shared" si="151"/>
        <v>30000</v>
      </c>
      <c r="AK121" s="47"/>
      <c r="AL121" s="48"/>
      <c r="AM121" s="50">
        <f aca="true" t="shared" si="152" ref="AM121:AS121">SUM(AM122:AM123)</f>
        <v>0</v>
      </c>
      <c r="AN121" s="19">
        <f t="shared" si="152"/>
        <v>20000</v>
      </c>
      <c r="AO121" s="19">
        <f t="shared" si="152"/>
        <v>180000</v>
      </c>
      <c r="AP121" s="19">
        <f t="shared" si="152"/>
        <v>3392000</v>
      </c>
      <c r="AQ121" s="19">
        <f t="shared" si="152"/>
        <v>0</v>
      </c>
      <c r="AR121" s="19">
        <f t="shared" si="152"/>
        <v>3383600</v>
      </c>
      <c r="AS121" s="19">
        <f t="shared" si="152"/>
        <v>8400</v>
      </c>
      <c r="AT121" s="61"/>
    </row>
    <row r="122" spans="1:46" s="4" customFormat="1" ht="27">
      <c r="A122" s="20" t="s">
        <v>313</v>
      </c>
      <c r="B122" s="21" t="s">
        <v>314</v>
      </c>
      <c r="C122" s="22">
        <f>D122+T122+AF122+AP122</f>
        <v>1342167</v>
      </c>
      <c r="D122" s="22">
        <f>SUM(E122:S122)</f>
        <v>549875</v>
      </c>
      <c r="E122" s="22">
        <v>268476</v>
      </c>
      <c r="F122" s="22">
        <v>0</v>
      </c>
      <c r="G122" s="22">
        <v>0</v>
      </c>
      <c r="H122" s="22">
        <v>0</v>
      </c>
      <c r="I122" s="22">
        <v>7056</v>
      </c>
      <c r="J122" s="22">
        <v>147720</v>
      </c>
      <c r="K122" s="22">
        <v>0</v>
      </c>
      <c r="L122" s="22">
        <v>0</v>
      </c>
      <c r="M122" s="22">
        <v>41250</v>
      </c>
      <c r="N122" s="22">
        <v>45000</v>
      </c>
      <c r="O122" s="22">
        <v>18000</v>
      </c>
      <c r="P122" s="22">
        <v>22373</v>
      </c>
      <c r="Q122" s="35">
        <v>0</v>
      </c>
      <c r="R122" s="36">
        <v>0</v>
      </c>
      <c r="S122" s="22">
        <v>0</v>
      </c>
      <c r="T122" s="22">
        <f>SUM(U122:AE122)</f>
        <v>439892</v>
      </c>
      <c r="U122" s="22">
        <v>0</v>
      </c>
      <c r="V122" s="22">
        <v>0</v>
      </c>
      <c r="W122" s="22">
        <v>196428</v>
      </c>
      <c r="X122" s="22">
        <v>208556</v>
      </c>
      <c r="Y122" s="22">
        <v>0</v>
      </c>
      <c r="Z122" s="22">
        <v>0</v>
      </c>
      <c r="AA122" s="22">
        <v>34488</v>
      </c>
      <c r="AB122" s="22">
        <v>420</v>
      </c>
      <c r="AC122" s="22">
        <v>0</v>
      </c>
      <c r="AD122" s="22">
        <v>0</v>
      </c>
      <c r="AE122" s="22">
        <v>0</v>
      </c>
      <c r="AF122" s="35">
        <f>SUM(AG122:AO122)</f>
        <v>344000</v>
      </c>
      <c r="AG122" s="36">
        <v>9000</v>
      </c>
      <c r="AH122" s="22">
        <v>45000</v>
      </c>
      <c r="AI122" s="22">
        <v>60000</v>
      </c>
      <c r="AJ122" s="22">
        <v>30000</v>
      </c>
      <c r="AK122" s="47"/>
      <c r="AL122" s="48"/>
      <c r="AM122" s="51">
        <v>0</v>
      </c>
      <c r="AN122" s="22">
        <v>20000</v>
      </c>
      <c r="AO122" s="22">
        <v>180000</v>
      </c>
      <c r="AP122" s="22">
        <f>SUM(AQ122:AS122)</f>
        <v>8400</v>
      </c>
      <c r="AQ122" s="22"/>
      <c r="AR122" s="22">
        <v>0</v>
      </c>
      <c r="AS122" s="35">
        <v>8400</v>
      </c>
      <c r="AT122" s="62" t="s">
        <v>315</v>
      </c>
    </row>
    <row r="123" spans="1:46" s="4" customFormat="1" ht="54">
      <c r="A123" s="20" t="s">
        <v>316</v>
      </c>
      <c r="B123" s="21" t="s">
        <v>317</v>
      </c>
      <c r="C123" s="22">
        <f>D123+T123+AF123+AP123</f>
        <v>3383600</v>
      </c>
      <c r="D123" s="22">
        <f>SUM(E123:S123)</f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35">
        <v>0</v>
      </c>
      <c r="R123" s="36">
        <v>0</v>
      </c>
      <c r="S123" s="22"/>
      <c r="T123" s="22">
        <f>SUM(U123:AE123)</f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35">
        <f>SUM(AG123:AO123)</f>
        <v>0</v>
      </c>
      <c r="AG123" s="36"/>
      <c r="AH123" s="22">
        <v>0</v>
      </c>
      <c r="AI123" s="22">
        <v>0</v>
      </c>
      <c r="AJ123" s="22">
        <v>0</v>
      </c>
      <c r="AK123" s="47"/>
      <c r="AL123" s="48"/>
      <c r="AM123" s="51">
        <v>0</v>
      </c>
      <c r="AN123" s="22"/>
      <c r="AO123" s="22"/>
      <c r="AP123" s="22">
        <f>SUM(AQ123:AS123)</f>
        <v>3383600</v>
      </c>
      <c r="AQ123" s="22"/>
      <c r="AR123" s="22">
        <v>3383600</v>
      </c>
      <c r="AS123" s="22">
        <v>0</v>
      </c>
      <c r="AT123" s="62" t="s">
        <v>318</v>
      </c>
    </row>
    <row r="124" spans="1:46" s="5" customFormat="1" ht="13.5">
      <c r="A124" s="14" t="s">
        <v>319</v>
      </c>
      <c r="B124" s="18" t="s">
        <v>320</v>
      </c>
      <c r="C124" s="19">
        <f aca="true" t="shared" si="153" ref="C124:AJ124">SUM(C125:C153)</f>
        <v>318287783</v>
      </c>
      <c r="D124" s="19">
        <f t="shared" si="153"/>
        <v>231772024</v>
      </c>
      <c r="E124" s="19">
        <f t="shared" si="153"/>
        <v>119674104</v>
      </c>
      <c r="F124" s="19">
        <f t="shared" si="153"/>
        <v>1235665</v>
      </c>
      <c r="G124" s="19">
        <f t="shared" si="153"/>
        <v>0</v>
      </c>
      <c r="H124" s="19">
        <f t="shared" si="153"/>
        <v>7078664</v>
      </c>
      <c r="I124" s="19">
        <f t="shared" si="153"/>
        <v>3585624</v>
      </c>
      <c r="J124" s="19">
        <f t="shared" si="153"/>
        <v>0</v>
      </c>
      <c r="K124" s="19">
        <f t="shared" si="153"/>
        <v>45925368</v>
      </c>
      <c r="L124" s="19">
        <f t="shared" si="153"/>
        <v>26460584</v>
      </c>
      <c r="M124" s="19">
        <f t="shared" si="153"/>
        <v>1594521</v>
      </c>
      <c r="N124" s="19">
        <f t="shared" si="153"/>
        <v>7496808</v>
      </c>
      <c r="O124" s="19">
        <f t="shared" si="153"/>
        <v>8541600</v>
      </c>
      <c r="P124" s="19">
        <f t="shared" si="153"/>
        <v>10122776</v>
      </c>
      <c r="Q124" s="33">
        <f t="shared" si="153"/>
        <v>0</v>
      </c>
      <c r="R124" s="34">
        <f t="shared" si="153"/>
        <v>55920</v>
      </c>
      <c r="S124" s="19">
        <f t="shared" si="153"/>
        <v>390</v>
      </c>
      <c r="T124" s="19">
        <f t="shared" si="153"/>
        <v>85728659</v>
      </c>
      <c r="U124" s="19">
        <f t="shared" si="153"/>
        <v>0</v>
      </c>
      <c r="V124" s="19">
        <f t="shared" si="153"/>
        <v>0</v>
      </c>
      <c r="W124" s="19">
        <f t="shared" si="153"/>
        <v>42909592</v>
      </c>
      <c r="X124" s="19">
        <f t="shared" si="153"/>
        <v>27094680</v>
      </c>
      <c r="Y124" s="19">
        <f t="shared" si="153"/>
        <v>11340</v>
      </c>
      <c r="Z124" s="19">
        <f t="shared" si="153"/>
        <v>292296</v>
      </c>
      <c r="AA124" s="19">
        <f t="shared" si="153"/>
        <v>14577781</v>
      </c>
      <c r="AB124" s="19">
        <f t="shared" si="153"/>
        <v>138990</v>
      </c>
      <c r="AC124" s="19">
        <f t="shared" si="153"/>
        <v>589000</v>
      </c>
      <c r="AD124" s="19">
        <f t="shared" si="153"/>
        <v>8200</v>
      </c>
      <c r="AE124" s="19">
        <f t="shared" si="153"/>
        <v>106780</v>
      </c>
      <c r="AF124" s="33">
        <f t="shared" si="153"/>
        <v>277000</v>
      </c>
      <c r="AG124" s="34">
        <f t="shared" si="153"/>
        <v>207000</v>
      </c>
      <c r="AH124" s="19">
        <f t="shared" si="153"/>
        <v>15000</v>
      </c>
      <c r="AI124" s="19">
        <f t="shared" si="153"/>
        <v>15000</v>
      </c>
      <c r="AJ124" s="19">
        <f t="shared" si="153"/>
        <v>0</v>
      </c>
      <c r="AK124" s="47"/>
      <c r="AL124" s="48"/>
      <c r="AM124" s="50">
        <f aca="true" t="shared" si="154" ref="AM124:AS124">SUM(AM125:AM153)</f>
        <v>0</v>
      </c>
      <c r="AN124" s="19">
        <f t="shared" si="154"/>
        <v>40000</v>
      </c>
      <c r="AO124" s="19">
        <f t="shared" si="154"/>
        <v>0</v>
      </c>
      <c r="AP124" s="19">
        <f t="shared" si="154"/>
        <v>510100</v>
      </c>
      <c r="AQ124" s="19">
        <f t="shared" si="154"/>
        <v>0</v>
      </c>
      <c r="AR124" s="19">
        <f t="shared" si="154"/>
        <v>0</v>
      </c>
      <c r="AS124" s="19">
        <f t="shared" si="154"/>
        <v>510100</v>
      </c>
      <c r="AT124" s="61"/>
    </row>
    <row r="125" spans="1:46" s="4" customFormat="1" ht="27">
      <c r="A125" s="20" t="s">
        <v>321</v>
      </c>
      <c r="B125" s="21" t="s">
        <v>322</v>
      </c>
      <c r="C125" s="22">
        <f aca="true" t="shared" si="155" ref="C125:C153">D125+T125+AF125+AP125</f>
        <v>5570085</v>
      </c>
      <c r="D125" s="22">
        <f aca="true" t="shared" si="156" ref="D125:D153">SUM(E125:S125)</f>
        <v>4552009</v>
      </c>
      <c r="E125" s="22">
        <v>2363244</v>
      </c>
      <c r="F125" s="22">
        <v>0</v>
      </c>
      <c r="G125" s="22">
        <v>0</v>
      </c>
      <c r="H125" s="22">
        <v>4560</v>
      </c>
      <c r="I125" s="22">
        <v>91728</v>
      </c>
      <c r="J125" s="22">
        <v>0</v>
      </c>
      <c r="K125" s="22">
        <v>1072320</v>
      </c>
      <c r="L125" s="22">
        <v>625220</v>
      </c>
      <c r="M125" s="22">
        <v>0</v>
      </c>
      <c r="N125" s="22">
        <v>0</v>
      </c>
      <c r="O125" s="22">
        <v>198000</v>
      </c>
      <c r="P125" s="22">
        <v>196937</v>
      </c>
      <c r="Q125" s="35">
        <v>0</v>
      </c>
      <c r="R125" s="36">
        <v>0</v>
      </c>
      <c r="S125" s="22">
        <v>0</v>
      </c>
      <c r="T125" s="22">
        <f aca="true" t="shared" si="157" ref="T125:T153">SUM(U125:AE125)</f>
        <v>1018076</v>
      </c>
      <c r="U125" s="22">
        <v>0</v>
      </c>
      <c r="V125" s="22">
        <v>0</v>
      </c>
      <c r="W125" s="22">
        <v>228588</v>
      </c>
      <c r="X125" s="22">
        <v>448568</v>
      </c>
      <c r="Y125" s="22">
        <v>0</v>
      </c>
      <c r="Z125" s="22">
        <v>0</v>
      </c>
      <c r="AA125" s="22">
        <v>338160</v>
      </c>
      <c r="AB125" s="22">
        <v>2760</v>
      </c>
      <c r="AC125" s="22">
        <v>0</v>
      </c>
      <c r="AD125" s="22">
        <v>0</v>
      </c>
      <c r="AE125" s="22">
        <v>0</v>
      </c>
      <c r="AF125" s="35">
        <f aca="true" t="shared" si="158" ref="AF125:AF153">SUM(AG125:AO125)</f>
        <v>0</v>
      </c>
      <c r="AG125" s="36">
        <v>0</v>
      </c>
      <c r="AH125" s="22">
        <v>0</v>
      </c>
      <c r="AI125" s="22">
        <v>0</v>
      </c>
      <c r="AJ125" s="22">
        <v>0</v>
      </c>
      <c r="AK125" s="47"/>
      <c r="AL125" s="48"/>
      <c r="AM125" s="51">
        <v>0</v>
      </c>
      <c r="AN125" s="22"/>
      <c r="AO125" s="22">
        <v>0</v>
      </c>
      <c r="AP125" s="22">
        <f aca="true" t="shared" si="159" ref="AP125:AP153">SUM(AQ125:AS125)</f>
        <v>0</v>
      </c>
      <c r="AQ125" s="22"/>
      <c r="AR125" s="22">
        <v>0</v>
      </c>
      <c r="AS125" s="22">
        <v>0</v>
      </c>
      <c r="AT125" s="62"/>
    </row>
    <row r="126" spans="1:46" s="4" customFormat="1" ht="27">
      <c r="A126" s="20" t="s">
        <v>321</v>
      </c>
      <c r="B126" s="21" t="s">
        <v>323</v>
      </c>
      <c r="C126" s="22">
        <f t="shared" si="155"/>
        <v>5921780</v>
      </c>
      <c r="D126" s="22">
        <f t="shared" si="156"/>
        <v>4392282</v>
      </c>
      <c r="E126" s="22">
        <v>2377272</v>
      </c>
      <c r="F126" s="22">
        <v>0</v>
      </c>
      <c r="G126" s="22">
        <v>0</v>
      </c>
      <c r="H126" s="22">
        <v>6384</v>
      </c>
      <c r="I126" s="22">
        <v>82320</v>
      </c>
      <c r="J126" s="22">
        <v>0</v>
      </c>
      <c r="K126" s="22">
        <v>980268</v>
      </c>
      <c r="L126" s="22">
        <v>565932</v>
      </c>
      <c r="M126" s="22">
        <v>0</v>
      </c>
      <c r="N126" s="22">
        <v>0</v>
      </c>
      <c r="O126" s="22">
        <v>182000</v>
      </c>
      <c r="P126" s="22">
        <v>198106</v>
      </c>
      <c r="Q126" s="35">
        <v>0</v>
      </c>
      <c r="R126" s="36">
        <v>0</v>
      </c>
      <c r="S126" s="22">
        <v>0</v>
      </c>
      <c r="T126" s="22">
        <f t="shared" si="157"/>
        <v>1529498</v>
      </c>
      <c r="U126" s="22">
        <v>0</v>
      </c>
      <c r="V126" s="22">
        <v>0</v>
      </c>
      <c r="W126" s="22">
        <v>375864</v>
      </c>
      <c r="X126" s="22">
        <v>817904</v>
      </c>
      <c r="Y126" s="22">
        <v>4920</v>
      </c>
      <c r="Z126" s="22">
        <v>0</v>
      </c>
      <c r="AA126" s="22">
        <v>327900</v>
      </c>
      <c r="AB126" s="22">
        <v>2910</v>
      </c>
      <c r="AC126" s="22">
        <v>0</v>
      </c>
      <c r="AD126" s="22">
        <v>0</v>
      </c>
      <c r="AE126" s="22">
        <v>0</v>
      </c>
      <c r="AF126" s="35">
        <f t="shared" si="158"/>
        <v>0</v>
      </c>
      <c r="AG126" s="36">
        <v>0</v>
      </c>
      <c r="AH126" s="22">
        <v>0</v>
      </c>
      <c r="AI126" s="22">
        <v>0</v>
      </c>
      <c r="AJ126" s="22">
        <v>0</v>
      </c>
      <c r="AK126" s="47"/>
      <c r="AL126" s="48"/>
      <c r="AM126" s="51">
        <v>0</v>
      </c>
      <c r="AN126" s="22"/>
      <c r="AO126" s="22">
        <v>0</v>
      </c>
      <c r="AP126" s="22">
        <f t="shared" si="159"/>
        <v>0</v>
      </c>
      <c r="AQ126" s="22"/>
      <c r="AR126" s="22">
        <v>0</v>
      </c>
      <c r="AS126" s="22">
        <v>0</v>
      </c>
      <c r="AT126" s="62"/>
    </row>
    <row r="127" spans="1:46" s="4" customFormat="1" ht="27">
      <c r="A127" s="20" t="s">
        <v>321</v>
      </c>
      <c r="B127" s="21" t="s">
        <v>324</v>
      </c>
      <c r="C127" s="22">
        <f t="shared" si="155"/>
        <v>3303441</v>
      </c>
      <c r="D127" s="22">
        <f t="shared" si="156"/>
        <v>3076203</v>
      </c>
      <c r="E127" s="22">
        <v>1576644</v>
      </c>
      <c r="F127" s="22">
        <v>40764</v>
      </c>
      <c r="G127" s="22">
        <v>0</v>
      </c>
      <c r="H127" s="22">
        <v>3120</v>
      </c>
      <c r="I127" s="22">
        <v>62328</v>
      </c>
      <c r="J127" s="22">
        <v>0</v>
      </c>
      <c r="K127" s="22">
        <v>717612</v>
      </c>
      <c r="L127" s="22">
        <v>411948</v>
      </c>
      <c r="M127" s="22">
        <v>0</v>
      </c>
      <c r="N127" s="22">
        <v>0</v>
      </c>
      <c r="O127" s="22">
        <v>132400</v>
      </c>
      <c r="P127" s="22">
        <v>131387</v>
      </c>
      <c r="Q127" s="35">
        <v>0</v>
      </c>
      <c r="R127" s="36">
        <v>0</v>
      </c>
      <c r="S127" s="22">
        <v>0</v>
      </c>
      <c r="T127" s="22">
        <f t="shared" si="157"/>
        <v>227238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225648</v>
      </c>
      <c r="AB127" s="22">
        <v>1590</v>
      </c>
      <c r="AC127" s="22">
        <v>0</v>
      </c>
      <c r="AD127" s="22">
        <v>0</v>
      </c>
      <c r="AE127" s="22">
        <v>0</v>
      </c>
      <c r="AF127" s="35">
        <f t="shared" si="158"/>
        <v>0</v>
      </c>
      <c r="AG127" s="36">
        <v>0</v>
      </c>
      <c r="AH127" s="22">
        <v>0</v>
      </c>
      <c r="AI127" s="22">
        <v>0</v>
      </c>
      <c r="AJ127" s="22">
        <v>0</v>
      </c>
      <c r="AK127" s="47"/>
      <c r="AL127" s="48"/>
      <c r="AM127" s="51">
        <v>0</v>
      </c>
      <c r="AN127" s="22"/>
      <c r="AO127" s="22"/>
      <c r="AP127" s="22">
        <f t="shared" si="159"/>
        <v>0</v>
      </c>
      <c r="AQ127" s="22"/>
      <c r="AR127" s="22">
        <v>0</v>
      </c>
      <c r="AS127" s="22">
        <v>0</v>
      </c>
      <c r="AT127" s="62"/>
    </row>
    <row r="128" spans="1:46" s="4" customFormat="1" ht="27">
      <c r="A128" s="20" t="s">
        <v>321</v>
      </c>
      <c r="B128" s="21" t="s">
        <v>325</v>
      </c>
      <c r="C128" s="22">
        <f t="shared" si="155"/>
        <v>2663781</v>
      </c>
      <c r="D128" s="22">
        <f t="shared" si="156"/>
        <v>2481633</v>
      </c>
      <c r="E128" s="22">
        <v>1277904</v>
      </c>
      <c r="F128" s="22">
        <v>26481</v>
      </c>
      <c r="G128" s="22">
        <v>0</v>
      </c>
      <c r="H128" s="22">
        <v>0</v>
      </c>
      <c r="I128" s="22">
        <v>49392</v>
      </c>
      <c r="J128" s="22">
        <v>0</v>
      </c>
      <c r="K128" s="22">
        <v>567840</v>
      </c>
      <c r="L128" s="22">
        <v>325320</v>
      </c>
      <c r="M128" s="22">
        <v>0</v>
      </c>
      <c r="N128" s="22">
        <v>2544</v>
      </c>
      <c r="O128" s="22">
        <v>107200</v>
      </c>
      <c r="P128" s="22">
        <v>107912</v>
      </c>
      <c r="Q128" s="35">
        <v>0</v>
      </c>
      <c r="R128" s="36">
        <v>17040</v>
      </c>
      <c r="S128" s="22">
        <v>0</v>
      </c>
      <c r="T128" s="22">
        <f t="shared" si="157"/>
        <v>182148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180888</v>
      </c>
      <c r="AB128" s="22">
        <v>1260</v>
      </c>
      <c r="AC128" s="22">
        <v>0</v>
      </c>
      <c r="AD128" s="22">
        <v>0</v>
      </c>
      <c r="AE128" s="22">
        <v>0</v>
      </c>
      <c r="AF128" s="35">
        <f t="shared" si="158"/>
        <v>0</v>
      </c>
      <c r="AG128" s="36">
        <v>0</v>
      </c>
      <c r="AH128" s="22">
        <v>0</v>
      </c>
      <c r="AI128" s="22">
        <v>0</v>
      </c>
      <c r="AJ128" s="22">
        <v>0</v>
      </c>
      <c r="AK128" s="47"/>
      <c r="AL128" s="48"/>
      <c r="AM128" s="51">
        <v>0</v>
      </c>
      <c r="AN128" s="22"/>
      <c r="AO128" s="22">
        <v>0</v>
      </c>
      <c r="AP128" s="22">
        <f t="shared" si="159"/>
        <v>0</v>
      </c>
      <c r="AQ128" s="22"/>
      <c r="AR128" s="22">
        <v>0</v>
      </c>
      <c r="AS128" s="22">
        <v>0</v>
      </c>
      <c r="AT128" s="62"/>
    </row>
    <row r="129" spans="1:46" s="6" customFormat="1" ht="27">
      <c r="A129" s="20" t="s">
        <v>321</v>
      </c>
      <c r="B129" s="21" t="s">
        <v>326</v>
      </c>
      <c r="C129" s="22">
        <f t="shared" si="155"/>
        <v>1632125</v>
      </c>
      <c r="D129" s="22">
        <f t="shared" si="156"/>
        <v>1482481</v>
      </c>
      <c r="E129" s="22">
        <v>691392</v>
      </c>
      <c r="F129" s="22">
        <v>121545</v>
      </c>
      <c r="G129" s="22">
        <v>0</v>
      </c>
      <c r="H129" s="22">
        <v>1128</v>
      </c>
      <c r="I129" s="22">
        <v>29400</v>
      </c>
      <c r="J129" s="22">
        <v>0</v>
      </c>
      <c r="K129" s="22">
        <v>330696</v>
      </c>
      <c r="L129" s="22">
        <v>189504</v>
      </c>
      <c r="M129" s="22">
        <v>0</v>
      </c>
      <c r="N129" s="22">
        <v>0</v>
      </c>
      <c r="O129" s="22">
        <v>61200</v>
      </c>
      <c r="P129" s="22">
        <v>57616</v>
      </c>
      <c r="Q129" s="35">
        <v>0</v>
      </c>
      <c r="R129" s="36">
        <v>0</v>
      </c>
      <c r="S129" s="22">
        <v>0</v>
      </c>
      <c r="T129" s="22">
        <f t="shared" si="157"/>
        <v>149644</v>
      </c>
      <c r="U129" s="22">
        <v>0</v>
      </c>
      <c r="V129" s="22">
        <v>0</v>
      </c>
      <c r="W129" s="22">
        <v>48412</v>
      </c>
      <c r="X129" s="22">
        <v>0</v>
      </c>
      <c r="Y129" s="22">
        <v>0</v>
      </c>
      <c r="Z129" s="22">
        <v>0</v>
      </c>
      <c r="AA129" s="22">
        <v>100452</v>
      </c>
      <c r="AB129" s="22">
        <v>780</v>
      </c>
      <c r="AC129" s="22">
        <v>0</v>
      </c>
      <c r="AD129" s="22">
        <v>0</v>
      </c>
      <c r="AE129" s="22">
        <v>0</v>
      </c>
      <c r="AF129" s="35">
        <f t="shared" si="158"/>
        <v>0</v>
      </c>
      <c r="AG129" s="36">
        <v>0</v>
      </c>
      <c r="AH129" s="22">
        <v>0</v>
      </c>
      <c r="AI129" s="22">
        <v>0</v>
      </c>
      <c r="AJ129" s="22">
        <v>0</v>
      </c>
      <c r="AK129" s="47"/>
      <c r="AL129" s="48"/>
      <c r="AM129" s="51">
        <v>0</v>
      </c>
      <c r="AN129" s="22"/>
      <c r="AO129" s="22">
        <v>0</v>
      </c>
      <c r="AP129" s="22">
        <f t="shared" si="159"/>
        <v>0</v>
      </c>
      <c r="AQ129" s="22"/>
      <c r="AR129" s="22">
        <v>0</v>
      </c>
      <c r="AS129" s="22">
        <v>0</v>
      </c>
      <c r="AT129" s="62"/>
    </row>
    <row r="130" spans="1:46" s="4" customFormat="1" ht="27">
      <c r="A130" s="20" t="s">
        <v>321</v>
      </c>
      <c r="B130" s="21" t="s">
        <v>327</v>
      </c>
      <c r="C130" s="22">
        <f t="shared" si="155"/>
        <v>1992042</v>
      </c>
      <c r="D130" s="22">
        <f t="shared" si="156"/>
        <v>1856670</v>
      </c>
      <c r="E130" s="22">
        <v>900564</v>
      </c>
      <c r="F130" s="22">
        <v>107511</v>
      </c>
      <c r="G130" s="22">
        <v>0</v>
      </c>
      <c r="H130" s="22">
        <v>1572</v>
      </c>
      <c r="I130" s="22">
        <v>36456</v>
      </c>
      <c r="J130" s="22">
        <v>0</v>
      </c>
      <c r="K130" s="22">
        <v>418104</v>
      </c>
      <c r="L130" s="22">
        <v>240216</v>
      </c>
      <c r="M130" s="22">
        <v>0</v>
      </c>
      <c r="N130" s="22">
        <v>0</v>
      </c>
      <c r="O130" s="22">
        <v>77200</v>
      </c>
      <c r="P130" s="22">
        <v>75047</v>
      </c>
      <c r="Q130" s="35">
        <v>0</v>
      </c>
      <c r="R130" s="36">
        <v>0</v>
      </c>
      <c r="S130" s="22">
        <v>0</v>
      </c>
      <c r="T130" s="22">
        <f t="shared" si="157"/>
        <v>135372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134442</v>
      </c>
      <c r="AB130" s="22">
        <v>930</v>
      </c>
      <c r="AC130" s="22">
        <v>0</v>
      </c>
      <c r="AD130" s="22">
        <v>0</v>
      </c>
      <c r="AE130" s="22">
        <v>0</v>
      </c>
      <c r="AF130" s="35">
        <f t="shared" si="158"/>
        <v>0</v>
      </c>
      <c r="AG130" s="36">
        <v>0</v>
      </c>
      <c r="AH130" s="22">
        <v>0</v>
      </c>
      <c r="AI130" s="22">
        <v>0</v>
      </c>
      <c r="AJ130" s="22">
        <v>0</v>
      </c>
      <c r="AK130" s="47"/>
      <c r="AL130" s="48"/>
      <c r="AM130" s="51">
        <v>0</v>
      </c>
      <c r="AN130" s="22"/>
      <c r="AO130" s="22">
        <v>0</v>
      </c>
      <c r="AP130" s="22">
        <f t="shared" si="159"/>
        <v>0</v>
      </c>
      <c r="AQ130" s="22"/>
      <c r="AR130" s="22">
        <v>0</v>
      </c>
      <c r="AS130" s="22">
        <v>0</v>
      </c>
      <c r="AT130" s="62"/>
    </row>
    <row r="131" spans="1:46" s="4" customFormat="1" ht="27">
      <c r="A131" s="20" t="s">
        <v>328</v>
      </c>
      <c r="B131" s="21" t="s">
        <v>329</v>
      </c>
      <c r="C131" s="22">
        <f t="shared" si="155"/>
        <v>15323405</v>
      </c>
      <c r="D131" s="22">
        <f t="shared" si="156"/>
        <v>9021595</v>
      </c>
      <c r="E131" s="22">
        <v>5121300</v>
      </c>
      <c r="F131" s="22">
        <v>0</v>
      </c>
      <c r="G131" s="22">
        <v>0</v>
      </c>
      <c r="H131" s="22">
        <v>0</v>
      </c>
      <c r="I131" s="22">
        <v>155232</v>
      </c>
      <c r="J131" s="22">
        <v>0</v>
      </c>
      <c r="K131" s="22">
        <v>1883796</v>
      </c>
      <c r="L131" s="22">
        <v>1067544</v>
      </c>
      <c r="M131" s="22">
        <v>0</v>
      </c>
      <c r="N131" s="22">
        <v>20148</v>
      </c>
      <c r="O131" s="22">
        <v>346800</v>
      </c>
      <c r="P131" s="22">
        <v>426775</v>
      </c>
      <c r="Q131" s="35">
        <v>0</v>
      </c>
      <c r="R131" s="36">
        <v>0</v>
      </c>
      <c r="S131" s="22">
        <v>0</v>
      </c>
      <c r="T131" s="22">
        <f t="shared" si="157"/>
        <v>6301810</v>
      </c>
      <c r="U131" s="22">
        <v>0</v>
      </c>
      <c r="V131" s="22">
        <v>0</v>
      </c>
      <c r="W131" s="22">
        <v>5243520</v>
      </c>
      <c r="X131" s="22">
        <v>321600</v>
      </c>
      <c r="Y131" s="22">
        <v>0</v>
      </c>
      <c r="Z131" s="22">
        <v>26184</v>
      </c>
      <c r="AA131" s="22">
        <v>673644</v>
      </c>
      <c r="AB131" s="22">
        <v>7350</v>
      </c>
      <c r="AC131" s="22">
        <v>21312</v>
      </c>
      <c r="AD131" s="22">
        <v>8200</v>
      </c>
      <c r="AE131" s="22">
        <v>0</v>
      </c>
      <c r="AF131" s="35">
        <f t="shared" si="158"/>
        <v>0</v>
      </c>
      <c r="AG131" s="36">
        <v>0</v>
      </c>
      <c r="AH131" s="22">
        <v>0</v>
      </c>
      <c r="AI131" s="22">
        <v>0</v>
      </c>
      <c r="AJ131" s="22">
        <v>0</v>
      </c>
      <c r="AK131" s="47"/>
      <c r="AL131" s="48"/>
      <c r="AM131" s="51">
        <v>0</v>
      </c>
      <c r="AN131" s="22"/>
      <c r="AO131" s="22">
        <v>0</v>
      </c>
      <c r="AP131" s="22">
        <f t="shared" si="159"/>
        <v>0</v>
      </c>
      <c r="AQ131" s="22"/>
      <c r="AR131" s="22">
        <v>0</v>
      </c>
      <c r="AS131" s="22">
        <v>0</v>
      </c>
      <c r="AT131" s="62"/>
    </row>
    <row r="132" spans="1:46" s="4" customFormat="1" ht="27">
      <c r="A132" s="20" t="s">
        <v>328</v>
      </c>
      <c r="B132" s="21" t="s">
        <v>330</v>
      </c>
      <c r="C132" s="22">
        <f t="shared" si="155"/>
        <v>10891009</v>
      </c>
      <c r="D132" s="22">
        <f t="shared" si="156"/>
        <v>7396987</v>
      </c>
      <c r="E132" s="22">
        <v>4241460</v>
      </c>
      <c r="F132" s="22">
        <v>0</v>
      </c>
      <c r="G132" s="22">
        <v>0</v>
      </c>
      <c r="H132" s="22">
        <v>14040</v>
      </c>
      <c r="I132" s="22">
        <v>125832</v>
      </c>
      <c r="J132" s="22">
        <v>0</v>
      </c>
      <c r="K132" s="22">
        <v>1517856</v>
      </c>
      <c r="L132" s="22">
        <v>864744</v>
      </c>
      <c r="M132" s="22">
        <v>0</v>
      </c>
      <c r="N132" s="22">
        <v>0</v>
      </c>
      <c r="O132" s="22">
        <v>279600</v>
      </c>
      <c r="P132" s="22">
        <v>353455</v>
      </c>
      <c r="Q132" s="35">
        <v>0</v>
      </c>
      <c r="R132" s="36">
        <v>0</v>
      </c>
      <c r="S132" s="22">
        <v>0</v>
      </c>
      <c r="T132" s="22">
        <f t="shared" si="157"/>
        <v>3494022</v>
      </c>
      <c r="U132" s="22">
        <v>0</v>
      </c>
      <c r="V132" s="22">
        <v>0</v>
      </c>
      <c r="W132" s="22">
        <v>1386492</v>
      </c>
      <c r="X132" s="22">
        <v>1513184</v>
      </c>
      <c r="Y132" s="22">
        <v>600</v>
      </c>
      <c r="Z132" s="22">
        <v>11520</v>
      </c>
      <c r="AA132" s="22">
        <v>550872</v>
      </c>
      <c r="AB132" s="22">
        <v>5010</v>
      </c>
      <c r="AC132" s="22">
        <v>26344</v>
      </c>
      <c r="AD132" s="22">
        <v>0</v>
      </c>
      <c r="AE132" s="22"/>
      <c r="AF132" s="35">
        <f t="shared" si="158"/>
        <v>0</v>
      </c>
      <c r="AG132" s="36">
        <v>0</v>
      </c>
      <c r="AH132" s="22">
        <v>0</v>
      </c>
      <c r="AI132" s="22">
        <v>0</v>
      </c>
      <c r="AJ132" s="22">
        <v>0</v>
      </c>
      <c r="AK132" s="47"/>
      <c r="AL132" s="48"/>
      <c r="AM132" s="51">
        <v>0</v>
      </c>
      <c r="AN132" s="22"/>
      <c r="AO132" s="22">
        <v>0</v>
      </c>
      <c r="AP132" s="22">
        <f t="shared" si="159"/>
        <v>0</v>
      </c>
      <c r="AQ132" s="22"/>
      <c r="AR132" s="22">
        <v>0</v>
      </c>
      <c r="AS132" s="22">
        <v>0</v>
      </c>
      <c r="AT132" s="62"/>
    </row>
    <row r="133" spans="1:46" s="4" customFormat="1" ht="27">
      <c r="A133" s="20" t="s">
        <v>328</v>
      </c>
      <c r="B133" s="21" t="s">
        <v>331</v>
      </c>
      <c r="C133" s="22">
        <f t="shared" si="155"/>
        <v>5443785</v>
      </c>
      <c r="D133" s="22">
        <f t="shared" si="156"/>
        <v>4700823</v>
      </c>
      <c r="E133" s="22">
        <v>2645460</v>
      </c>
      <c r="F133" s="22">
        <v>0</v>
      </c>
      <c r="G133" s="22">
        <v>0</v>
      </c>
      <c r="H133" s="22">
        <v>8664</v>
      </c>
      <c r="I133" s="22">
        <v>81144</v>
      </c>
      <c r="J133" s="22">
        <v>0</v>
      </c>
      <c r="K133" s="22">
        <v>984888</v>
      </c>
      <c r="L133" s="22">
        <v>556212</v>
      </c>
      <c r="M133" s="22">
        <v>0</v>
      </c>
      <c r="N133" s="22">
        <v>0</v>
      </c>
      <c r="O133" s="22">
        <v>204000</v>
      </c>
      <c r="P133" s="22">
        <v>220455</v>
      </c>
      <c r="Q133" s="35">
        <v>0</v>
      </c>
      <c r="R133" s="36">
        <v>0</v>
      </c>
      <c r="S133" s="22">
        <v>0</v>
      </c>
      <c r="T133" s="22">
        <f t="shared" si="157"/>
        <v>742962</v>
      </c>
      <c r="U133" s="22">
        <v>0</v>
      </c>
      <c r="V133" s="22">
        <v>0</v>
      </c>
      <c r="W133" s="22">
        <v>207504</v>
      </c>
      <c r="X133" s="22">
        <v>183840</v>
      </c>
      <c r="Y133" s="22">
        <v>0</v>
      </c>
      <c r="Z133" s="22">
        <v>0</v>
      </c>
      <c r="AA133" s="22">
        <v>349308</v>
      </c>
      <c r="AB133" s="22">
        <v>2310</v>
      </c>
      <c r="AC133" s="22">
        <v>0</v>
      </c>
      <c r="AD133" s="22">
        <v>0</v>
      </c>
      <c r="AE133" s="22">
        <v>0</v>
      </c>
      <c r="AF133" s="35">
        <f t="shared" si="158"/>
        <v>0</v>
      </c>
      <c r="AG133" s="36">
        <v>0</v>
      </c>
      <c r="AH133" s="22">
        <v>0</v>
      </c>
      <c r="AI133" s="22">
        <v>0</v>
      </c>
      <c r="AJ133" s="22">
        <v>0</v>
      </c>
      <c r="AK133" s="47"/>
      <c r="AL133" s="48"/>
      <c r="AM133" s="51">
        <v>0</v>
      </c>
      <c r="AN133" s="22"/>
      <c r="AO133" s="22">
        <v>0</v>
      </c>
      <c r="AP133" s="22">
        <f t="shared" si="159"/>
        <v>0</v>
      </c>
      <c r="AQ133" s="22"/>
      <c r="AR133" s="22">
        <v>0</v>
      </c>
      <c r="AS133" s="22">
        <v>0</v>
      </c>
      <c r="AT133" s="62"/>
    </row>
    <row r="134" spans="1:46" s="4" customFormat="1" ht="27">
      <c r="A134" s="20" t="s">
        <v>328</v>
      </c>
      <c r="B134" s="21" t="s">
        <v>332</v>
      </c>
      <c r="C134" s="22">
        <f t="shared" si="155"/>
        <v>46002919</v>
      </c>
      <c r="D134" s="22">
        <f t="shared" si="156"/>
        <v>30474589</v>
      </c>
      <c r="E134" s="22">
        <v>16074816</v>
      </c>
      <c r="F134" s="22">
        <v>32847</v>
      </c>
      <c r="G134" s="22">
        <v>0</v>
      </c>
      <c r="H134" s="22">
        <v>901140</v>
      </c>
      <c r="I134" s="22">
        <v>475104</v>
      </c>
      <c r="J134" s="22">
        <v>0</v>
      </c>
      <c r="K134" s="22">
        <v>5699592</v>
      </c>
      <c r="L134" s="22">
        <v>3268212</v>
      </c>
      <c r="M134" s="22">
        <v>0</v>
      </c>
      <c r="N134" s="22">
        <v>1631620</v>
      </c>
      <c r="O134" s="22">
        <v>1054400</v>
      </c>
      <c r="P134" s="22">
        <v>1336858</v>
      </c>
      <c r="Q134" s="35">
        <v>0</v>
      </c>
      <c r="R134" s="36">
        <v>0</v>
      </c>
      <c r="S134" s="22">
        <v>0</v>
      </c>
      <c r="T134" s="22">
        <f t="shared" si="157"/>
        <v>15505830</v>
      </c>
      <c r="U134" s="22">
        <v>0</v>
      </c>
      <c r="V134" s="22">
        <v>0</v>
      </c>
      <c r="W134" s="22">
        <v>6427704</v>
      </c>
      <c r="X134" s="22">
        <v>6876708</v>
      </c>
      <c r="Y134" s="22">
        <v>0</v>
      </c>
      <c r="Z134" s="22">
        <v>37428</v>
      </c>
      <c r="AA134" s="22">
        <v>2076192</v>
      </c>
      <c r="AB134" s="22">
        <v>20310</v>
      </c>
      <c r="AC134" s="22">
        <v>67488</v>
      </c>
      <c r="AD134" s="22">
        <v>0</v>
      </c>
      <c r="AE134" s="22">
        <v>0</v>
      </c>
      <c r="AF134" s="35">
        <f t="shared" si="158"/>
        <v>22500</v>
      </c>
      <c r="AG134" s="36">
        <v>22500</v>
      </c>
      <c r="AH134" s="22">
        <v>0</v>
      </c>
      <c r="AI134" s="22">
        <v>0</v>
      </c>
      <c r="AJ134" s="22">
        <v>0</v>
      </c>
      <c r="AK134" s="47"/>
      <c r="AL134" s="48"/>
      <c r="AM134" s="51">
        <v>0</v>
      </c>
      <c r="AN134" s="22"/>
      <c r="AO134" s="22">
        <v>0</v>
      </c>
      <c r="AP134" s="22">
        <f t="shared" si="159"/>
        <v>0</v>
      </c>
      <c r="AQ134" s="22"/>
      <c r="AR134" s="22">
        <v>0</v>
      </c>
      <c r="AS134" s="22">
        <v>0</v>
      </c>
      <c r="AT134" s="62"/>
    </row>
    <row r="135" spans="1:46" s="4" customFormat="1" ht="27">
      <c r="A135" s="20" t="s">
        <v>328</v>
      </c>
      <c r="B135" s="21" t="s">
        <v>333</v>
      </c>
      <c r="C135" s="22">
        <f t="shared" si="155"/>
        <v>33523117</v>
      </c>
      <c r="D135" s="22">
        <f t="shared" si="156"/>
        <v>23766861</v>
      </c>
      <c r="E135" s="22">
        <v>11665872</v>
      </c>
      <c r="F135" s="22">
        <v>181773</v>
      </c>
      <c r="G135" s="22">
        <v>0</v>
      </c>
      <c r="H135" s="22">
        <v>1004268</v>
      </c>
      <c r="I135" s="22">
        <v>356328</v>
      </c>
      <c r="J135" s="22">
        <v>0</v>
      </c>
      <c r="K135" s="22">
        <v>4278024</v>
      </c>
      <c r="L135" s="22">
        <v>2457720</v>
      </c>
      <c r="M135" s="22">
        <v>0</v>
      </c>
      <c r="N135" s="22">
        <v>2059120</v>
      </c>
      <c r="O135" s="22">
        <v>791600</v>
      </c>
      <c r="P135" s="22">
        <v>972156</v>
      </c>
      <c r="Q135" s="35">
        <v>0</v>
      </c>
      <c r="R135" s="36">
        <v>0</v>
      </c>
      <c r="S135" s="22">
        <v>0</v>
      </c>
      <c r="T135" s="22">
        <f t="shared" si="157"/>
        <v>9732356</v>
      </c>
      <c r="U135" s="22">
        <v>0</v>
      </c>
      <c r="V135" s="22">
        <v>0</v>
      </c>
      <c r="W135" s="22">
        <v>9084684</v>
      </c>
      <c r="X135" s="22">
        <v>552800</v>
      </c>
      <c r="Y135" s="22">
        <v>0</v>
      </c>
      <c r="Z135" s="22">
        <v>23040</v>
      </c>
      <c r="AA135" s="22">
        <v>0</v>
      </c>
      <c r="AB135" s="22">
        <v>15000</v>
      </c>
      <c r="AC135" s="22">
        <v>56832</v>
      </c>
      <c r="AD135" s="22">
        <v>0</v>
      </c>
      <c r="AE135" s="22">
        <v>0</v>
      </c>
      <c r="AF135" s="35">
        <f t="shared" si="158"/>
        <v>15000</v>
      </c>
      <c r="AG135" s="36">
        <v>15000</v>
      </c>
      <c r="AH135" s="22">
        <v>0</v>
      </c>
      <c r="AI135" s="22">
        <v>0</v>
      </c>
      <c r="AJ135" s="22">
        <v>0</v>
      </c>
      <c r="AK135" s="47"/>
      <c r="AL135" s="48"/>
      <c r="AM135" s="51">
        <v>0</v>
      </c>
      <c r="AN135" s="22"/>
      <c r="AO135" s="22">
        <v>0</v>
      </c>
      <c r="AP135" s="22">
        <f t="shared" si="159"/>
        <v>8900</v>
      </c>
      <c r="AQ135" s="22"/>
      <c r="AR135" s="22">
        <v>0</v>
      </c>
      <c r="AS135" s="22">
        <v>8900</v>
      </c>
      <c r="AT135" s="62" t="s">
        <v>334</v>
      </c>
    </row>
    <row r="136" spans="1:46" s="4" customFormat="1" ht="27">
      <c r="A136" s="20" t="s">
        <v>335</v>
      </c>
      <c r="B136" s="21" t="s">
        <v>336</v>
      </c>
      <c r="C136" s="22">
        <f t="shared" si="155"/>
        <v>29662940</v>
      </c>
      <c r="D136" s="22">
        <f t="shared" si="156"/>
        <v>22428952</v>
      </c>
      <c r="E136" s="22">
        <v>11112456</v>
      </c>
      <c r="F136" s="22">
        <v>27150</v>
      </c>
      <c r="G136" s="22">
        <v>0</v>
      </c>
      <c r="H136" s="22">
        <v>1019664</v>
      </c>
      <c r="I136" s="22">
        <v>338688</v>
      </c>
      <c r="J136" s="22">
        <v>0</v>
      </c>
      <c r="K136" s="22">
        <v>4050480</v>
      </c>
      <c r="L136" s="22">
        <v>2318832</v>
      </c>
      <c r="M136" s="22">
        <v>0</v>
      </c>
      <c r="N136" s="22">
        <v>1889220</v>
      </c>
      <c r="O136" s="22">
        <v>749200</v>
      </c>
      <c r="P136" s="22">
        <v>923262</v>
      </c>
      <c r="Q136" s="35">
        <v>0</v>
      </c>
      <c r="R136" s="36">
        <v>0</v>
      </c>
      <c r="S136" s="22">
        <v>0</v>
      </c>
      <c r="T136" s="22">
        <f t="shared" si="157"/>
        <v>7212988</v>
      </c>
      <c r="U136" s="22">
        <v>0</v>
      </c>
      <c r="V136" s="22">
        <v>0</v>
      </c>
      <c r="W136" s="22">
        <v>2748276</v>
      </c>
      <c r="X136" s="22">
        <v>2892532</v>
      </c>
      <c r="Y136" s="22">
        <v>0</v>
      </c>
      <c r="Z136" s="22">
        <v>25908</v>
      </c>
      <c r="AA136" s="22">
        <v>1449420</v>
      </c>
      <c r="AB136" s="22">
        <v>12060</v>
      </c>
      <c r="AC136" s="22">
        <v>84792</v>
      </c>
      <c r="AD136" s="22">
        <v>0</v>
      </c>
      <c r="AE136" s="22">
        <v>0</v>
      </c>
      <c r="AF136" s="35">
        <f t="shared" si="158"/>
        <v>21000</v>
      </c>
      <c r="AG136" s="36">
        <v>21000</v>
      </c>
      <c r="AH136" s="22">
        <v>0</v>
      </c>
      <c r="AI136" s="22">
        <v>0</v>
      </c>
      <c r="AJ136" s="22">
        <v>0</v>
      </c>
      <c r="AK136" s="47"/>
      <c r="AL136" s="48"/>
      <c r="AM136" s="51">
        <v>0</v>
      </c>
      <c r="AN136" s="22"/>
      <c r="AO136" s="22">
        <v>0</v>
      </c>
      <c r="AP136" s="22">
        <f t="shared" si="159"/>
        <v>0</v>
      </c>
      <c r="AQ136" s="22"/>
      <c r="AR136" s="22">
        <v>0</v>
      </c>
      <c r="AS136" s="22">
        <v>0</v>
      </c>
      <c r="AT136" s="62"/>
    </row>
    <row r="137" spans="1:46" s="4" customFormat="1" ht="27">
      <c r="A137" s="20" t="s">
        <v>335</v>
      </c>
      <c r="B137" s="21" t="s">
        <v>337</v>
      </c>
      <c r="C137" s="22">
        <f t="shared" si="155"/>
        <v>25039799</v>
      </c>
      <c r="D137" s="22">
        <f t="shared" si="156"/>
        <v>17816029</v>
      </c>
      <c r="E137" s="22">
        <v>8822160</v>
      </c>
      <c r="F137" s="22">
        <v>26730</v>
      </c>
      <c r="G137" s="22">
        <v>0</v>
      </c>
      <c r="H137" s="22">
        <v>790160</v>
      </c>
      <c r="I137" s="22">
        <v>266952</v>
      </c>
      <c r="J137" s="22">
        <v>0</v>
      </c>
      <c r="K137" s="22">
        <v>3203316</v>
      </c>
      <c r="L137" s="22">
        <v>1839228</v>
      </c>
      <c r="M137" s="22">
        <v>1515240</v>
      </c>
      <c r="N137" s="22">
        <v>26496</v>
      </c>
      <c r="O137" s="22">
        <v>593200</v>
      </c>
      <c r="P137" s="22">
        <v>732547</v>
      </c>
      <c r="Q137" s="35">
        <v>0</v>
      </c>
      <c r="R137" s="36">
        <v>0</v>
      </c>
      <c r="S137" s="22">
        <v>0</v>
      </c>
      <c r="T137" s="22">
        <f t="shared" si="157"/>
        <v>7207270</v>
      </c>
      <c r="U137" s="22">
        <v>0</v>
      </c>
      <c r="V137" s="22">
        <v>0</v>
      </c>
      <c r="W137" s="22">
        <v>2884752</v>
      </c>
      <c r="X137" s="22">
        <v>3047272</v>
      </c>
      <c r="Y137" s="22">
        <v>3060</v>
      </c>
      <c r="Z137" s="22">
        <v>11520</v>
      </c>
      <c r="AA137" s="22">
        <v>1148904</v>
      </c>
      <c r="AB137" s="22">
        <v>10410</v>
      </c>
      <c r="AC137" s="22">
        <v>101352</v>
      </c>
      <c r="AD137" s="22">
        <v>0</v>
      </c>
      <c r="AE137" s="22">
        <v>0</v>
      </c>
      <c r="AF137" s="35">
        <f t="shared" si="158"/>
        <v>16500</v>
      </c>
      <c r="AG137" s="36">
        <v>16500</v>
      </c>
      <c r="AH137" s="22">
        <v>0</v>
      </c>
      <c r="AI137" s="22">
        <v>0</v>
      </c>
      <c r="AJ137" s="22">
        <v>0</v>
      </c>
      <c r="AK137" s="47"/>
      <c r="AL137" s="48"/>
      <c r="AM137" s="51">
        <v>0</v>
      </c>
      <c r="AN137" s="22"/>
      <c r="AO137" s="22">
        <v>0</v>
      </c>
      <c r="AP137" s="22">
        <f t="shared" si="159"/>
        <v>0</v>
      </c>
      <c r="AQ137" s="22"/>
      <c r="AR137" s="22">
        <v>0</v>
      </c>
      <c r="AS137" s="22">
        <v>0</v>
      </c>
      <c r="AT137" s="62"/>
    </row>
    <row r="138" spans="1:46" s="4" customFormat="1" ht="27">
      <c r="A138" s="20" t="s">
        <v>328</v>
      </c>
      <c r="B138" s="21" t="s">
        <v>338</v>
      </c>
      <c r="C138" s="22">
        <f t="shared" si="155"/>
        <v>6775214</v>
      </c>
      <c r="D138" s="22">
        <f t="shared" si="156"/>
        <v>5351086</v>
      </c>
      <c r="E138" s="22">
        <v>2783736</v>
      </c>
      <c r="F138" s="22">
        <v>0</v>
      </c>
      <c r="G138" s="22">
        <v>0</v>
      </c>
      <c r="H138" s="22">
        <v>154164</v>
      </c>
      <c r="I138" s="22">
        <v>85848</v>
      </c>
      <c r="J138" s="22">
        <v>0</v>
      </c>
      <c r="K138" s="22">
        <v>1031148</v>
      </c>
      <c r="L138" s="22">
        <v>591432</v>
      </c>
      <c r="M138" s="22">
        <v>0</v>
      </c>
      <c r="N138" s="22">
        <v>281980</v>
      </c>
      <c r="O138" s="22">
        <v>190800</v>
      </c>
      <c r="P138" s="22">
        <v>231978</v>
      </c>
      <c r="Q138" s="35">
        <v>0</v>
      </c>
      <c r="R138" s="36">
        <v>0</v>
      </c>
      <c r="S138" s="22">
        <v>0</v>
      </c>
      <c r="T138" s="22">
        <f t="shared" si="157"/>
        <v>1409128</v>
      </c>
      <c r="U138" s="22">
        <v>0</v>
      </c>
      <c r="V138" s="22">
        <v>0</v>
      </c>
      <c r="W138" s="22">
        <v>478464</v>
      </c>
      <c r="X138" s="22">
        <v>511408</v>
      </c>
      <c r="Y138" s="22">
        <v>0</v>
      </c>
      <c r="Z138" s="22">
        <v>23040</v>
      </c>
      <c r="AA138" s="22">
        <v>364980</v>
      </c>
      <c r="AB138" s="22">
        <v>2820</v>
      </c>
      <c r="AC138" s="22">
        <v>28416</v>
      </c>
      <c r="AD138" s="22">
        <v>0</v>
      </c>
      <c r="AE138" s="22">
        <v>0</v>
      </c>
      <c r="AF138" s="35">
        <f t="shared" si="158"/>
        <v>15000</v>
      </c>
      <c r="AG138" s="36">
        <v>15000</v>
      </c>
      <c r="AH138" s="22">
        <v>0</v>
      </c>
      <c r="AI138" s="22">
        <v>0</v>
      </c>
      <c r="AJ138" s="22">
        <v>0</v>
      </c>
      <c r="AK138" s="47"/>
      <c r="AL138" s="48"/>
      <c r="AM138" s="51">
        <v>0</v>
      </c>
      <c r="AN138" s="22"/>
      <c r="AO138" s="22">
        <v>0</v>
      </c>
      <c r="AP138" s="22">
        <f t="shared" si="159"/>
        <v>0</v>
      </c>
      <c r="AQ138" s="22"/>
      <c r="AR138" s="22">
        <v>0</v>
      </c>
      <c r="AS138" s="22">
        <v>0</v>
      </c>
      <c r="AT138" s="62"/>
    </row>
    <row r="139" spans="1:46" s="4" customFormat="1" ht="27">
      <c r="A139" s="20" t="s">
        <v>328</v>
      </c>
      <c r="B139" s="21" t="s">
        <v>339</v>
      </c>
      <c r="C139" s="22">
        <f t="shared" si="155"/>
        <v>13748246</v>
      </c>
      <c r="D139" s="22">
        <f t="shared" si="156"/>
        <v>9664984</v>
      </c>
      <c r="E139" s="22">
        <v>4575144</v>
      </c>
      <c r="F139" s="22">
        <v>106689</v>
      </c>
      <c r="G139" s="22">
        <v>0</v>
      </c>
      <c r="H139" s="22">
        <v>303060</v>
      </c>
      <c r="I139" s="22">
        <v>169344</v>
      </c>
      <c r="J139" s="22">
        <v>0</v>
      </c>
      <c r="K139" s="22">
        <v>1990692</v>
      </c>
      <c r="L139" s="22">
        <v>1160868</v>
      </c>
      <c r="M139" s="22">
        <v>47685</v>
      </c>
      <c r="N139" s="22">
        <v>563040</v>
      </c>
      <c r="O139" s="22">
        <v>367200</v>
      </c>
      <c r="P139" s="22">
        <v>381262</v>
      </c>
      <c r="Q139" s="35">
        <v>0</v>
      </c>
      <c r="R139" s="36">
        <v>0</v>
      </c>
      <c r="S139" s="22">
        <v>0</v>
      </c>
      <c r="T139" s="22">
        <f t="shared" si="157"/>
        <v>4074262</v>
      </c>
      <c r="U139" s="22">
        <v>0</v>
      </c>
      <c r="V139" s="22">
        <v>0</v>
      </c>
      <c r="W139" s="22">
        <v>1597920</v>
      </c>
      <c r="X139" s="22">
        <v>1769380</v>
      </c>
      <c r="Y139" s="22">
        <v>0</v>
      </c>
      <c r="Z139" s="22">
        <v>0</v>
      </c>
      <c r="AA139" s="22">
        <v>643740</v>
      </c>
      <c r="AB139" s="22">
        <v>6390</v>
      </c>
      <c r="AC139" s="22">
        <v>56832</v>
      </c>
      <c r="AD139" s="22">
        <v>0</v>
      </c>
      <c r="AE139" s="22">
        <v>0</v>
      </c>
      <c r="AF139" s="35">
        <f t="shared" si="158"/>
        <v>9000</v>
      </c>
      <c r="AG139" s="36">
        <v>9000</v>
      </c>
      <c r="AH139" s="22">
        <v>0</v>
      </c>
      <c r="AI139" s="22">
        <v>0</v>
      </c>
      <c r="AJ139" s="22">
        <v>0</v>
      </c>
      <c r="AK139" s="47"/>
      <c r="AL139" s="48"/>
      <c r="AM139" s="51">
        <v>0</v>
      </c>
      <c r="AN139" s="22"/>
      <c r="AO139" s="22">
        <v>0</v>
      </c>
      <c r="AP139" s="22">
        <f t="shared" si="159"/>
        <v>0</v>
      </c>
      <c r="AQ139" s="22"/>
      <c r="AR139" s="22">
        <v>0</v>
      </c>
      <c r="AS139" s="22">
        <v>0</v>
      </c>
      <c r="AT139" s="62"/>
    </row>
    <row r="140" spans="1:46" s="4" customFormat="1" ht="27">
      <c r="A140" s="20" t="s">
        <v>335</v>
      </c>
      <c r="B140" s="21" t="s">
        <v>340</v>
      </c>
      <c r="C140" s="22">
        <f t="shared" si="155"/>
        <v>12006836</v>
      </c>
      <c r="D140" s="22">
        <f t="shared" si="156"/>
        <v>8417478</v>
      </c>
      <c r="E140" s="22">
        <v>4101756</v>
      </c>
      <c r="F140" s="22">
        <v>154374</v>
      </c>
      <c r="G140" s="22">
        <v>0</v>
      </c>
      <c r="H140" s="22">
        <v>248160</v>
      </c>
      <c r="I140" s="22">
        <v>141120</v>
      </c>
      <c r="J140" s="22">
        <v>0</v>
      </c>
      <c r="K140" s="22">
        <v>1670988</v>
      </c>
      <c r="L140" s="22">
        <v>968136</v>
      </c>
      <c r="M140" s="22">
        <v>0</v>
      </c>
      <c r="N140" s="22">
        <v>484964</v>
      </c>
      <c r="O140" s="22">
        <v>308800</v>
      </c>
      <c r="P140" s="22">
        <v>339180</v>
      </c>
      <c r="Q140" s="35">
        <v>0</v>
      </c>
      <c r="R140" s="36">
        <v>0</v>
      </c>
      <c r="S140" s="22">
        <v>0</v>
      </c>
      <c r="T140" s="22">
        <f t="shared" si="157"/>
        <v>3580358</v>
      </c>
      <c r="U140" s="22">
        <v>0</v>
      </c>
      <c r="V140" s="22">
        <v>0</v>
      </c>
      <c r="W140" s="22">
        <v>1466160</v>
      </c>
      <c r="X140" s="22">
        <v>1531100</v>
      </c>
      <c r="Y140" s="22">
        <v>0</v>
      </c>
      <c r="Z140" s="22">
        <v>0</v>
      </c>
      <c r="AA140" s="22">
        <v>556356</v>
      </c>
      <c r="AB140" s="22">
        <v>5430</v>
      </c>
      <c r="AC140" s="22">
        <v>21312</v>
      </c>
      <c r="AD140" s="22">
        <v>0</v>
      </c>
      <c r="AE140" s="22">
        <v>0</v>
      </c>
      <c r="AF140" s="35">
        <f t="shared" si="158"/>
        <v>9000</v>
      </c>
      <c r="AG140" s="36">
        <v>9000</v>
      </c>
      <c r="AH140" s="22">
        <v>0</v>
      </c>
      <c r="AI140" s="22">
        <v>0</v>
      </c>
      <c r="AJ140" s="22">
        <v>0</v>
      </c>
      <c r="AK140" s="47"/>
      <c r="AL140" s="48"/>
      <c r="AM140" s="51">
        <v>0</v>
      </c>
      <c r="AN140" s="22"/>
      <c r="AO140" s="22">
        <v>0</v>
      </c>
      <c r="AP140" s="22">
        <f t="shared" si="159"/>
        <v>0</v>
      </c>
      <c r="AQ140" s="22"/>
      <c r="AR140" s="22">
        <v>0</v>
      </c>
      <c r="AS140" s="22">
        <v>0</v>
      </c>
      <c r="AT140" s="62"/>
    </row>
    <row r="141" spans="1:46" s="4" customFormat="1" ht="27">
      <c r="A141" s="20" t="s">
        <v>328</v>
      </c>
      <c r="B141" s="21" t="s">
        <v>341</v>
      </c>
      <c r="C141" s="22">
        <f t="shared" si="155"/>
        <v>7478851</v>
      </c>
      <c r="D141" s="22">
        <f t="shared" si="156"/>
        <v>5587783</v>
      </c>
      <c r="E141" s="22">
        <v>2659920</v>
      </c>
      <c r="F141" s="22">
        <v>197907</v>
      </c>
      <c r="G141" s="22">
        <v>0</v>
      </c>
      <c r="H141" s="22">
        <v>144984</v>
      </c>
      <c r="I141" s="22">
        <v>96432</v>
      </c>
      <c r="J141" s="22">
        <v>0</v>
      </c>
      <c r="K141" s="22">
        <v>1133136</v>
      </c>
      <c r="L141" s="22">
        <v>656364</v>
      </c>
      <c r="M141" s="22">
        <v>0</v>
      </c>
      <c r="N141" s="22">
        <v>268180</v>
      </c>
      <c r="O141" s="22">
        <v>209200</v>
      </c>
      <c r="P141" s="22">
        <v>221660</v>
      </c>
      <c r="Q141" s="35">
        <v>0</v>
      </c>
      <c r="R141" s="36">
        <v>0</v>
      </c>
      <c r="S141" s="22">
        <v>0</v>
      </c>
      <c r="T141" s="22">
        <f t="shared" si="157"/>
        <v>1877568</v>
      </c>
      <c r="U141" s="22">
        <v>0</v>
      </c>
      <c r="V141" s="22">
        <v>0</v>
      </c>
      <c r="W141" s="22">
        <v>720012</v>
      </c>
      <c r="X141" s="22">
        <v>745416</v>
      </c>
      <c r="Y141" s="22">
        <v>0</v>
      </c>
      <c r="Z141" s="22">
        <v>11520</v>
      </c>
      <c r="AA141" s="22">
        <v>368844</v>
      </c>
      <c r="AB141" s="22">
        <v>3360</v>
      </c>
      <c r="AC141" s="22">
        <v>28416</v>
      </c>
      <c r="AD141" s="22">
        <v>0</v>
      </c>
      <c r="AE141" s="22">
        <v>0</v>
      </c>
      <c r="AF141" s="35">
        <f t="shared" si="158"/>
        <v>13500</v>
      </c>
      <c r="AG141" s="36">
        <v>13500</v>
      </c>
      <c r="AH141" s="22">
        <v>0</v>
      </c>
      <c r="AI141" s="22">
        <v>0</v>
      </c>
      <c r="AJ141" s="22">
        <v>0</v>
      </c>
      <c r="AK141" s="47"/>
      <c r="AL141" s="48"/>
      <c r="AM141" s="51">
        <v>0</v>
      </c>
      <c r="AN141" s="22"/>
      <c r="AO141" s="22">
        <v>0</v>
      </c>
      <c r="AP141" s="22">
        <f t="shared" si="159"/>
        <v>0</v>
      </c>
      <c r="AQ141" s="22"/>
      <c r="AR141" s="22">
        <v>0</v>
      </c>
      <c r="AS141" s="22">
        <v>0</v>
      </c>
      <c r="AT141" s="62"/>
    </row>
    <row r="142" spans="1:46" s="4" customFormat="1" ht="27">
      <c r="A142" s="20" t="s">
        <v>328</v>
      </c>
      <c r="B142" s="21" t="s">
        <v>342</v>
      </c>
      <c r="C142" s="22">
        <f t="shared" si="155"/>
        <v>5346722</v>
      </c>
      <c r="D142" s="22">
        <f t="shared" si="156"/>
        <v>3907558</v>
      </c>
      <c r="E142" s="22">
        <v>1823904</v>
      </c>
      <c r="F142" s="22">
        <v>182442</v>
      </c>
      <c r="G142" s="22">
        <v>0</v>
      </c>
      <c r="H142" s="22">
        <v>117708</v>
      </c>
      <c r="I142" s="22">
        <v>65856</v>
      </c>
      <c r="J142" s="22">
        <v>0</v>
      </c>
      <c r="K142" s="22">
        <v>768828</v>
      </c>
      <c r="L142" s="22">
        <v>439116</v>
      </c>
      <c r="M142" s="22">
        <v>0</v>
      </c>
      <c r="N142" s="22">
        <v>218500</v>
      </c>
      <c r="O142" s="22">
        <v>142000</v>
      </c>
      <c r="P142" s="22">
        <v>149204</v>
      </c>
      <c r="Q142" s="35">
        <v>0</v>
      </c>
      <c r="R142" s="36">
        <v>0</v>
      </c>
      <c r="S142" s="22">
        <v>0</v>
      </c>
      <c r="T142" s="22">
        <f t="shared" si="157"/>
        <v>1434664</v>
      </c>
      <c r="U142" s="22">
        <v>0</v>
      </c>
      <c r="V142" s="22">
        <v>0</v>
      </c>
      <c r="W142" s="22">
        <v>555588</v>
      </c>
      <c r="X142" s="22">
        <v>487332</v>
      </c>
      <c r="Y142" s="22">
        <v>0</v>
      </c>
      <c r="Z142" s="22">
        <v>13128</v>
      </c>
      <c r="AA142" s="22">
        <v>248544</v>
      </c>
      <c r="AB142" s="22">
        <v>1980</v>
      </c>
      <c r="AC142" s="22">
        <v>21312</v>
      </c>
      <c r="AD142" s="22">
        <v>0</v>
      </c>
      <c r="AE142" s="22">
        <v>106780</v>
      </c>
      <c r="AF142" s="35">
        <f t="shared" si="158"/>
        <v>4500</v>
      </c>
      <c r="AG142" s="36">
        <v>4500</v>
      </c>
      <c r="AH142" s="22">
        <v>0</v>
      </c>
      <c r="AI142" s="22">
        <v>0</v>
      </c>
      <c r="AJ142" s="22">
        <v>0</v>
      </c>
      <c r="AK142" s="47"/>
      <c r="AL142" s="48"/>
      <c r="AM142" s="51">
        <v>0</v>
      </c>
      <c r="AN142" s="22"/>
      <c r="AO142" s="22">
        <v>0</v>
      </c>
      <c r="AP142" s="22">
        <f t="shared" si="159"/>
        <v>0</v>
      </c>
      <c r="AQ142" s="22"/>
      <c r="AR142" s="22">
        <v>0</v>
      </c>
      <c r="AS142" s="22">
        <v>0</v>
      </c>
      <c r="AT142" s="62"/>
    </row>
    <row r="143" spans="1:46" s="4" customFormat="1" ht="27">
      <c r="A143" s="20" t="s">
        <v>335</v>
      </c>
      <c r="B143" s="21" t="s">
        <v>343</v>
      </c>
      <c r="C143" s="22">
        <f t="shared" si="155"/>
        <v>2830980</v>
      </c>
      <c r="D143" s="22">
        <f t="shared" si="156"/>
        <v>2159780</v>
      </c>
      <c r="E143" s="22">
        <v>1172976</v>
      </c>
      <c r="F143" s="22">
        <v>0</v>
      </c>
      <c r="G143" s="22">
        <v>0</v>
      </c>
      <c r="H143" s="22">
        <v>22584</v>
      </c>
      <c r="I143" s="22">
        <v>37632</v>
      </c>
      <c r="J143" s="22">
        <v>0</v>
      </c>
      <c r="K143" s="22">
        <v>451188</v>
      </c>
      <c r="L143" s="22">
        <v>257652</v>
      </c>
      <c r="M143" s="22">
        <v>0</v>
      </c>
      <c r="N143" s="22">
        <v>36800</v>
      </c>
      <c r="O143" s="22">
        <v>83200</v>
      </c>
      <c r="P143" s="22">
        <v>97748</v>
      </c>
      <c r="Q143" s="35">
        <v>0</v>
      </c>
      <c r="R143" s="36">
        <v>0</v>
      </c>
      <c r="S143" s="22">
        <v>0</v>
      </c>
      <c r="T143" s="22">
        <f t="shared" si="157"/>
        <v>665200</v>
      </c>
      <c r="U143" s="22">
        <v>0</v>
      </c>
      <c r="V143" s="22">
        <v>0</v>
      </c>
      <c r="W143" s="22">
        <v>254652</v>
      </c>
      <c r="X143" s="22">
        <v>252376</v>
      </c>
      <c r="Y143" s="22">
        <v>0</v>
      </c>
      <c r="Z143" s="22">
        <v>0</v>
      </c>
      <c r="AA143" s="22">
        <v>156912</v>
      </c>
      <c r="AB143" s="22">
        <v>1260</v>
      </c>
      <c r="AC143" s="22">
        <v>0</v>
      </c>
      <c r="AD143" s="22">
        <v>0</v>
      </c>
      <c r="AE143" s="22">
        <v>0</v>
      </c>
      <c r="AF143" s="35">
        <f t="shared" si="158"/>
        <v>6000</v>
      </c>
      <c r="AG143" s="36">
        <v>6000</v>
      </c>
      <c r="AH143" s="22">
        <v>0</v>
      </c>
      <c r="AI143" s="22">
        <v>0</v>
      </c>
      <c r="AJ143" s="22">
        <v>0</v>
      </c>
      <c r="AK143" s="47"/>
      <c r="AL143" s="48"/>
      <c r="AM143" s="51">
        <v>0</v>
      </c>
      <c r="AN143" s="22"/>
      <c r="AO143" s="22">
        <v>0</v>
      </c>
      <c r="AP143" s="22">
        <f t="shared" si="159"/>
        <v>0</v>
      </c>
      <c r="AQ143" s="22"/>
      <c r="AR143" s="22">
        <v>0</v>
      </c>
      <c r="AS143" s="22">
        <v>0</v>
      </c>
      <c r="AT143" s="62"/>
    </row>
    <row r="144" spans="1:46" s="4" customFormat="1" ht="27">
      <c r="A144" s="20" t="s">
        <v>335</v>
      </c>
      <c r="B144" s="21" t="s">
        <v>344</v>
      </c>
      <c r="C144" s="22">
        <f t="shared" si="155"/>
        <v>18429114</v>
      </c>
      <c r="D144" s="22">
        <f t="shared" si="156"/>
        <v>13985240</v>
      </c>
      <c r="E144" s="22">
        <v>8084880</v>
      </c>
      <c r="F144" s="22">
        <v>0</v>
      </c>
      <c r="G144" s="22">
        <v>0</v>
      </c>
      <c r="H144" s="22">
        <v>28200</v>
      </c>
      <c r="I144" s="22">
        <v>229320</v>
      </c>
      <c r="J144" s="22">
        <v>0</v>
      </c>
      <c r="K144" s="22">
        <v>2817696</v>
      </c>
      <c r="L144" s="22">
        <v>1626204</v>
      </c>
      <c r="M144" s="22">
        <v>0</v>
      </c>
      <c r="N144" s="22">
        <v>0</v>
      </c>
      <c r="O144" s="22">
        <v>525200</v>
      </c>
      <c r="P144" s="22">
        <v>673740</v>
      </c>
      <c r="Q144" s="35">
        <v>0</v>
      </c>
      <c r="R144" s="36">
        <v>0</v>
      </c>
      <c r="S144" s="22">
        <v>0</v>
      </c>
      <c r="T144" s="22">
        <f t="shared" si="157"/>
        <v>4443874</v>
      </c>
      <c r="U144" s="22">
        <v>0</v>
      </c>
      <c r="V144" s="22">
        <v>0</v>
      </c>
      <c r="W144" s="22">
        <v>1677072</v>
      </c>
      <c r="X144" s="22">
        <v>1682776</v>
      </c>
      <c r="Y144" s="22">
        <v>0</v>
      </c>
      <c r="Z144" s="22">
        <v>28368</v>
      </c>
      <c r="AA144" s="22">
        <v>1040784</v>
      </c>
      <c r="AB144" s="22">
        <v>7770</v>
      </c>
      <c r="AC144" s="22">
        <v>7104</v>
      </c>
      <c r="AD144" s="22">
        <v>0</v>
      </c>
      <c r="AE144" s="22">
        <v>0</v>
      </c>
      <c r="AF144" s="35">
        <f t="shared" si="158"/>
        <v>0</v>
      </c>
      <c r="AG144" s="36">
        <v>0</v>
      </c>
      <c r="AH144" s="22">
        <v>0</v>
      </c>
      <c r="AI144" s="22">
        <v>0</v>
      </c>
      <c r="AJ144" s="22">
        <v>0</v>
      </c>
      <c r="AK144" s="47"/>
      <c r="AL144" s="48"/>
      <c r="AM144" s="51">
        <v>0</v>
      </c>
      <c r="AN144" s="22"/>
      <c r="AO144" s="22">
        <v>0</v>
      </c>
      <c r="AP144" s="22">
        <f t="shared" si="159"/>
        <v>0</v>
      </c>
      <c r="AQ144" s="22"/>
      <c r="AR144" s="22">
        <v>0</v>
      </c>
      <c r="AS144" s="22">
        <v>0</v>
      </c>
      <c r="AT144" s="62"/>
    </row>
    <row r="145" spans="1:46" s="6" customFormat="1" ht="27">
      <c r="A145" s="20" t="s">
        <v>335</v>
      </c>
      <c r="B145" s="21" t="s">
        <v>345</v>
      </c>
      <c r="C145" s="22">
        <f t="shared" si="155"/>
        <v>11259954</v>
      </c>
      <c r="D145" s="22">
        <f t="shared" si="156"/>
        <v>7846750</v>
      </c>
      <c r="E145" s="22">
        <v>2483220</v>
      </c>
      <c r="F145" s="22">
        <v>3004</v>
      </c>
      <c r="G145" s="22"/>
      <c r="H145" s="22">
        <v>2011632</v>
      </c>
      <c r="I145" s="22">
        <v>134064</v>
      </c>
      <c r="J145" s="22"/>
      <c r="K145" s="22">
        <v>1607808</v>
      </c>
      <c r="L145" s="22">
        <v>922488</v>
      </c>
      <c r="M145" s="22"/>
      <c r="N145" s="22">
        <v>14196</v>
      </c>
      <c r="O145" s="22">
        <v>298400</v>
      </c>
      <c r="P145" s="22">
        <v>371938</v>
      </c>
      <c r="Q145" s="35"/>
      <c r="R145" s="36"/>
      <c r="S145" s="22"/>
      <c r="T145" s="22">
        <f t="shared" si="157"/>
        <v>3413204</v>
      </c>
      <c r="U145" s="22"/>
      <c r="V145" s="22"/>
      <c r="W145" s="22">
        <v>954396</v>
      </c>
      <c r="X145" s="22">
        <v>1857032</v>
      </c>
      <c r="Y145" s="22"/>
      <c r="Z145" s="22">
        <v>11520</v>
      </c>
      <c r="AA145" s="22">
        <v>578052</v>
      </c>
      <c r="AB145" s="22">
        <v>5100</v>
      </c>
      <c r="AC145" s="22">
        <v>7104</v>
      </c>
      <c r="AD145" s="22"/>
      <c r="AE145" s="22"/>
      <c r="AF145" s="35">
        <f t="shared" si="158"/>
        <v>0</v>
      </c>
      <c r="AG145" s="36"/>
      <c r="AH145" s="22"/>
      <c r="AI145" s="22"/>
      <c r="AJ145" s="22"/>
      <c r="AK145" s="47"/>
      <c r="AL145" s="48"/>
      <c r="AM145" s="51"/>
      <c r="AN145" s="22"/>
      <c r="AO145" s="22"/>
      <c r="AP145" s="22">
        <f t="shared" si="159"/>
        <v>0</v>
      </c>
      <c r="AQ145" s="22"/>
      <c r="AR145" s="22"/>
      <c r="AS145" s="22"/>
      <c r="AT145" s="62"/>
    </row>
    <row r="146" spans="1:46" s="4" customFormat="1" ht="27">
      <c r="A146" s="20" t="s">
        <v>346</v>
      </c>
      <c r="B146" s="21" t="s">
        <v>347</v>
      </c>
      <c r="C146" s="22">
        <f t="shared" si="155"/>
        <v>29498853</v>
      </c>
      <c r="D146" s="22">
        <f t="shared" si="156"/>
        <v>24046385</v>
      </c>
      <c r="E146" s="22">
        <v>13305756</v>
      </c>
      <c r="F146" s="22">
        <v>19836</v>
      </c>
      <c r="G146" s="22">
        <v>0</v>
      </c>
      <c r="H146" s="22">
        <v>40128</v>
      </c>
      <c r="I146" s="22">
        <v>417480</v>
      </c>
      <c r="J146" s="22">
        <v>0</v>
      </c>
      <c r="K146" s="22">
        <v>5146956</v>
      </c>
      <c r="L146" s="22">
        <v>3004428</v>
      </c>
      <c r="M146" s="22">
        <v>23697</v>
      </c>
      <c r="N146" s="22">
        <v>0</v>
      </c>
      <c r="O146" s="22">
        <v>962800</v>
      </c>
      <c r="P146" s="22">
        <v>1105864</v>
      </c>
      <c r="Q146" s="35">
        <v>0</v>
      </c>
      <c r="R146" s="36">
        <v>19440</v>
      </c>
      <c r="S146" s="22"/>
      <c r="T146" s="22">
        <f t="shared" si="157"/>
        <v>5432468</v>
      </c>
      <c r="U146" s="22">
        <v>0</v>
      </c>
      <c r="V146" s="22">
        <v>0</v>
      </c>
      <c r="W146" s="22">
        <v>3350916</v>
      </c>
      <c r="X146" s="22">
        <v>203600</v>
      </c>
      <c r="Y146" s="22">
        <v>0</v>
      </c>
      <c r="Z146" s="22">
        <v>46080</v>
      </c>
      <c r="AA146" s="22">
        <v>1776588</v>
      </c>
      <c r="AB146" s="22">
        <v>12660</v>
      </c>
      <c r="AC146" s="22">
        <v>42624</v>
      </c>
      <c r="AD146" s="22">
        <v>0</v>
      </c>
      <c r="AE146" s="22">
        <v>0</v>
      </c>
      <c r="AF146" s="35">
        <f t="shared" si="158"/>
        <v>20000</v>
      </c>
      <c r="AG146" s="36"/>
      <c r="AH146" s="22"/>
      <c r="AI146" s="22"/>
      <c r="AJ146" s="22"/>
      <c r="AK146" s="47"/>
      <c r="AL146" s="48"/>
      <c r="AM146" s="51">
        <v>0</v>
      </c>
      <c r="AN146" s="22">
        <v>20000</v>
      </c>
      <c r="AO146" s="22"/>
      <c r="AP146" s="22">
        <f t="shared" si="159"/>
        <v>0</v>
      </c>
      <c r="AQ146" s="22"/>
      <c r="AR146" s="22">
        <v>0</v>
      </c>
      <c r="AS146" s="22">
        <v>0</v>
      </c>
      <c r="AT146" s="62"/>
    </row>
    <row r="147" spans="1:46" s="4" customFormat="1" ht="27">
      <c r="A147" s="20" t="s">
        <v>346</v>
      </c>
      <c r="B147" s="21" t="s">
        <v>348</v>
      </c>
      <c r="C147" s="22">
        <f t="shared" si="155"/>
        <v>16265681</v>
      </c>
      <c r="D147" s="22">
        <f t="shared" si="156"/>
        <v>13573717</v>
      </c>
      <c r="E147" s="22">
        <v>7568664</v>
      </c>
      <c r="F147" s="22">
        <v>6612</v>
      </c>
      <c r="G147" s="22">
        <v>0</v>
      </c>
      <c r="H147" s="22">
        <v>247260</v>
      </c>
      <c r="I147" s="22">
        <v>0</v>
      </c>
      <c r="J147" s="22">
        <v>0</v>
      </c>
      <c r="K147" s="22">
        <v>2872644</v>
      </c>
      <c r="L147" s="22">
        <v>1680876</v>
      </c>
      <c r="M147" s="22">
        <v>7899</v>
      </c>
      <c r="N147" s="22">
        <v>0</v>
      </c>
      <c r="O147" s="22">
        <v>539600</v>
      </c>
      <c r="P147" s="22">
        <v>630722</v>
      </c>
      <c r="Q147" s="35">
        <v>0</v>
      </c>
      <c r="R147" s="36">
        <v>19440</v>
      </c>
      <c r="S147" s="22">
        <v>0</v>
      </c>
      <c r="T147" s="22">
        <f t="shared" si="157"/>
        <v>2178964</v>
      </c>
      <c r="U147" s="22">
        <v>0</v>
      </c>
      <c r="V147" s="22">
        <v>0</v>
      </c>
      <c r="W147" s="22">
        <v>574368</v>
      </c>
      <c r="X147" s="22">
        <v>562036</v>
      </c>
      <c r="Y147" s="22">
        <v>0</v>
      </c>
      <c r="Z147" s="22">
        <v>23040</v>
      </c>
      <c r="AA147" s="22">
        <v>1005936</v>
      </c>
      <c r="AB147" s="22">
        <v>6480</v>
      </c>
      <c r="AC147" s="22">
        <v>7104</v>
      </c>
      <c r="AD147" s="22">
        <v>0</v>
      </c>
      <c r="AE147" s="22">
        <v>0</v>
      </c>
      <c r="AF147" s="35">
        <f t="shared" si="158"/>
        <v>20000</v>
      </c>
      <c r="AG147" s="36"/>
      <c r="AH147" s="22"/>
      <c r="AI147" s="22">
        <v>0</v>
      </c>
      <c r="AJ147" s="22"/>
      <c r="AK147" s="47"/>
      <c r="AL147" s="48"/>
      <c r="AM147" s="51">
        <v>0</v>
      </c>
      <c r="AN147" s="22">
        <v>20000</v>
      </c>
      <c r="AO147" s="22"/>
      <c r="AP147" s="22">
        <f t="shared" si="159"/>
        <v>493000</v>
      </c>
      <c r="AQ147" s="22"/>
      <c r="AR147" s="22">
        <v>0</v>
      </c>
      <c r="AS147" s="22">
        <v>493000</v>
      </c>
      <c r="AT147" s="62" t="s">
        <v>349</v>
      </c>
    </row>
    <row r="148" spans="1:46" s="4" customFormat="1" ht="27">
      <c r="A148" s="20" t="s">
        <v>350</v>
      </c>
      <c r="B148" s="21" t="s">
        <v>351</v>
      </c>
      <c r="C148" s="22">
        <f t="shared" si="155"/>
        <v>3270215</v>
      </c>
      <c r="D148" s="22">
        <f t="shared" si="156"/>
        <v>1168003</v>
      </c>
      <c r="E148" s="22">
        <v>728748</v>
      </c>
      <c r="F148" s="22">
        <v>0</v>
      </c>
      <c r="G148" s="22">
        <v>0</v>
      </c>
      <c r="H148" s="22">
        <v>2028</v>
      </c>
      <c r="I148" s="22">
        <v>15288</v>
      </c>
      <c r="J148" s="22">
        <v>0</v>
      </c>
      <c r="K148" s="22">
        <v>203184</v>
      </c>
      <c r="L148" s="22">
        <v>118836</v>
      </c>
      <c r="M148" s="22">
        <v>0</v>
      </c>
      <c r="N148" s="22">
        <v>0</v>
      </c>
      <c r="O148" s="22">
        <v>38800</v>
      </c>
      <c r="P148" s="22">
        <v>60729</v>
      </c>
      <c r="Q148" s="35">
        <v>0</v>
      </c>
      <c r="R148" s="36">
        <v>0</v>
      </c>
      <c r="S148" s="22">
        <v>390</v>
      </c>
      <c r="T148" s="22">
        <f t="shared" si="157"/>
        <v>2080712</v>
      </c>
      <c r="U148" s="22">
        <v>0</v>
      </c>
      <c r="V148" s="22">
        <v>0</v>
      </c>
      <c r="W148" s="22">
        <v>1880220</v>
      </c>
      <c r="X148" s="22">
        <v>109200</v>
      </c>
      <c r="Y148" s="22">
        <v>0</v>
      </c>
      <c r="Z148" s="22">
        <v>0</v>
      </c>
      <c r="AA148" s="22">
        <v>86600</v>
      </c>
      <c r="AB148" s="22">
        <v>1140</v>
      </c>
      <c r="AC148" s="22">
        <v>3552</v>
      </c>
      <c r="AD148" s="22">
        <v>0</v>
      </c>
      <c r="AE148" s="22">
        <v>0</v>
      </c>
      <c r="AF148" s="35">
        <f t="shared" si="158"/>
        <v>19500</v>
      </c>
      <c r="AG148" s="36">
        <v>19500</v>
      </c>
      <c r="AH148" s="22">
        <v>0</v>
      </c>
      <c r="AI148" s="22">
        <v>0</v>
      </c>
      <c r="AJ148" s="22">
        <v>0</v>
      </c>
      <c r="AK148" s="47"/>
      <c r="AL148" s="48"/>
      <c r="AM148" s="51">
        <v>0</v>
      </c>
      <c r="AN148" s="22"/>
      <c r="AO148" s="22">
        <v>0</v>
      </c>
      <c r="AP148" s="22">
        <f t="shared" si="159"/>
        <v>2000</v>
      </c>
      <c r="AQ148" s="22"/>
      <c r="AR148" s="22">
        <v>0</v>
      </c>
      <c r="AS148" s="22">
        <v>2000</v>
      </c>
      <c r="AT148" s="62" t="s">
        <v>352</v>
      </c>
    </row>
    <row r="149" spans="1:46" s="4" customFormat="1" ht="27">
      <c r="A149" s="20" t="s">
        <v>350</v>
      </c>
      <c r="B149" s="21" t="s">
        <v>353</v>
      </c>
      <c r="C149" s="22">
        <f t="shared" si="155"/>
        <v>2000</v>
      </c>
      <c r="D149" s="22">
        <f t="shared" si="156"/>
        <v>0</v>
      </c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35"/>
      <c r="R149" s="36"/>
      <c r="S149" s="22"/>
      <c r="T149" s="22">
        <f t="shared" si="157"/>
        <v>0</v>
      </c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35">
        <f t="shared" si="158"/>
        <v>0</v>
      </c>
      <c r="AG149" s="36"/>
      <c r="AH149" s="22"/>
      <c r="AI149" s="22"/>
      <c r="AJ149" s="22"/>
      <c r="AK149" s="47"/>
      <c r="AL149" s="48"/>
      <c r="AM149" s="51"/>
      <c r="AN149" s="22"/>
      <c r="AO149" s="22"/>
      <c r="AP149" s="22">
        <f t="shared" si="159"/>
        <v>2000</v>
      </c>
      <c r="AQ149" s="22"/>
      <c r="AR149" s="22"/>
      <c r="AS149" s="22">
        <v>2000</v>
      </c>
      <c r="AT149" s="62" t="s">
        <v>352</v>
      </c>
    </row>
    <row r="150" spans="1:46" s="4" customFormat="1" ht="27">
      <c r="A150" s="20" t="s">
        <v>350</v>
      </c>
      <c r="B150" s="21" t="s">
        <v>354</v>
      </c>
      <c r="C150" s="22">
        <f t="shared" si="155"/>
        <v>274766</v>
      </c>
      <c r="D150" s="22">
        <f t="shared" si="156"/>
        <v>250059</v>
      </c>
      <c r="E150" s="22">
        <v>136020</v>
      </c>
      <c r="F150" s="22">
        <v>0</v>
      </c>
      <c r="G150" s="22">
        <v>0</v>
      </c>
      <c r="H150" s="22">
        <v>420</v>
      </c>
      <c r="I150" s="22">
        <v>4704</v>
      </c>
      <c r="J150" s="22">
        <v>0</v>
      </c>
      <c r="K150" s="22">
        <v>55140</v>
      </c>
      <c r="L150" s="22">
        <v>32040</v>
      </c>
      <c r="M150" s="22">
        <v>0</v>
      </c>
      <c r="N150" s="22">
        <v>0</v>
      </c>
      <c r="O150" s="22">
        <v>10400</v>
      </c>
      <c r="P150" s="22">
        <v>11335</v>
      </c>
      <c r="Q150" s="35">
        <v>0</v>
      </c>
      <c r="R150" s="36">
        <v>0</v>
      </c>
      <c r="S150" s="22">
        <v>0</v>
      </c>
      <c r="T150" s="22">
        <f t="shared" si="157"/>
        <v>18707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18587</v>
      </c>
      <c r="AB150" s="22">
        <v>120</v>
      </c>
      <c r="AC150" s="22">
        <v>0</v>
      </c>
      <c r="AD150" s="22">
        <v>0</v>
      </c>
      <c r="AE150" s="22">
        <v>0</v>
      </c>
      <c r="AF150" s="35">
        <f t="shared" si="158"/>
        <v>6000</v>
      </c>
      <c r="AG150" s="36">
        <v>6000</v>
      </c>
      <c r="AH150" s="22">
        <v>0</v>
      </c>
      <c r="AI150" s="22">
        <v>0</v>
      </c>
      <c r="AJ150" s="22">
        <v>0</v>
      </c>
      <c r="AK150" s="47"/>
      <c r="AL150" s="48"/>
      <c r="AM150" s="51">
        <v>0</v>
      </c>
      <c r="AN150" s="22"/>
      <c r="AO150" s="22">
        <v>0</v>
      </c>
      <c r="AP150" s="22">
        <f t="shared" si="159"/>
        <v>0</v>
      </c>
      <c r="AQ150" s="22"/>
      <c r="AR150" s="22">
        <v>0</v>
      </c>
      <c r="AS150" s="22">
        <v>0</v>
      </c>
      <c r="AT150" s="62"/>
    </row>
    <row r="151" spans="1:46" s="4" customFormat="1" ht="27">
      <c r="A151" s="20" t="s">
        <v>350</v>
      </c>
      <c r="B151" s="21" t="s">
        <v>355</v>
      </c>
      <c r="C151" s="22">
        <f t="shared" si="155"/>
        <v>3614539</v>
      </c>
      <c r="D151" s="22">
        <f t="shared" si="156"/>
        <v>1966727</v>
      </c>
      <c r="E151" s="22">
        <v>1168212</v>
      </c>
      <c r="F151" s="22">
        <v>0</v>
      </c>
      <c r="G151" s="22">
        <v>0</v>
      </c>
      <c r="H151" s="22">
        <v>3324</v>
      </c>
      <c r="I151" s="22">
        <v>29400</v>
      </c>
      <c r="J151" s="22">
        <v>0</v>
      </c>
      <c r="K151" s="22">
        <v>379152</v>
      </c>
      <c r="L151" s="22">
        <v>218088</v>
      </c>
      <c r="M151" s="22">
        <v>0</v>
      </c>
      <c r="N151" s="22">
        <v>0</v>
      </c>
      <c r="O151" s="22">
        <v>71200</v>
      </c>
      <c r="P151" s="22">
        <v>97351</v>
      </c>
      <c r="Q151" s="35">
        <v>0</v>
      </c>
      <c r="R151" s="36">
        <v>0</v>
      </c>
      <c r="S151" s="22">
        <v>0</v>
      </c>
      <c r="T151" s="22">
        <f t="shared" si="157"/>
        <v>1604612</v>
      </c>
      <c r="U151" s="22">
        <v>0</v>
      </c>
      <c r="V151" s="22">
        <v>0</v>
      </c>
      <c r="W151" s="22">
        <v>743184</v>
      </c>
      <c r="X151" s="22">
        <v>703892</v>
      </c>
      <c r="Y151" s="22">
        <v>2760</v>
      </c>
      <c r="Z151" s="22">
        <v>0</v>
      </c>
      <c r="AA151" s="22">
        <v>146112</v>
      </c>
      <c r="AB151" s="22">
        <v>1560</v>
      </c>
      <c r="AC151" s="22">
        <v>7104</v>
      </c>
      <c r="AD151" s="22">
        <v>0</v>
      </c>
      <c r="AE151" s="22">
        <v>0</v>
      </c>
      <c r="AF151" s="35">
        <f t="shared" si="158"/>
        <v>39000</v>
      </c>
      <c r="AG151" s="36">
        <v>39000</v>
      </c>
      <c r="AH151" s="22">
        <v>0</v>
      </c>
      <c r="AI151" s="22">
        <v>0</v>
      </c>
      <c r="AJ151" s="22">
        <v>0</v>
      </c>
      <c r="AK151" s="47"/>
      <c r="AL151" s="48"/>
      <c r="AM151" s="51">
        <v>0</v>
      </c>
      <c r="AN151" s="22"/>
      <c r="AO151" s="22">
        <v>0</v>
      </c>
      <c r="AP151" s="22">
        <f t="shared" si="159"/>
        <v>4200</v>
      </c>
      <c r="AQ151" s="22"/>
      <c r="AR151" s="22">
        <v>0</v>
      </c>
      <c r="AS151" s="22">
        <v>4200</v>
      </c>
      <c r="AT151" s="62" t="s">
        <v>356</v>
      </c>
    </row>
    <row r="152" spans="1:46" s="4" customFormat="1" ht="27">
      <c r="A152" s="20" t="s">
        <v>350</v>
      </c>
      <c r="B152" s="21" t="s">
        <v>357</v>
      </c>
      <c r="C152" s="22">
        <f t="shared" si="155"/>
        <v>179625</v>
      </c>
      <c r="D152" s="22">
        <f t="shared" si="156"/>
        <v>121703</v>
      </c>
      <c r="E152" s="22">
        <v>65604</v>
      </c>
      <c r="F152" s="22">
        <v>0</v>
      </c>
      <c r="G152" s="22">
        <v>0</v>
      </c>
      <c r="H152" s="22">
        <v>0</v>
      </c>
      <c r="I152" s="22">
        <v>2352</v>
      </c>
      <c r="J152" s="22">
        <v>0</v>
      </c>
      <c r="K152" s="22">
        <v>27024</v>
      </c>
      <c r="L152" s="22">
        <v>16056</v>
      </c>
      <c r="M152" s="22">
        <v>0</v>
      </c>
      <c r="N152" s="22">
        <v>0</v>
      </c>
      <c r="O152" s="22">
        <v>5200</v>
      </c>
      <c r="P152" s="22">
        <v>5467</v>
      </c>
      <c r="Q152" s="35">
        <v>0</v>
      </c>
      <c r="R152" s="36">
        <v>0</v>
      </c>
      <c r="S152" s="22">
        <v>0</v>
      </c>
      <c r="T152" s="22">
        <f t="shared" si="157"/>
        <v>54922</v>
      </c>
      <c r="U152" s="22">
        <v>0</v>
      </c>
      <c r="V152" s="22">
        <v>0</v>
      </c>
      <c r="W152" s="22">
        <v>20844</v>
      </c>
      <c r="X152" s="22">
        <v>24724</v>
      </c>
      <c r="Y152" s="22">
        <v>0</v>
      </c>
      <c r="Z152" s="22">
        <v>0</v>
      </c>
      <c r="AA152" s="22">
        <v>9264</v>
      </c>
      <c r="AB152" s="22">
        <v>90</v>
      </c>
      <c r="AC152" s="22">
        <v>0</v>
      </c>
      <c r="AD152" s="22">
        <v>0</v>
      </c>
      <c r="AE152" s="22">
        <v>0</v>
      </c>
      <c r="AF152" s="35">
        <f t="shared" si="158"/>
        <v>3000</v>
      </c>
      <c r="AG152" s="36">
        <v>3000</v>
      </c>
      <c r="AH152" s="22">
        <v>0</v>
      </c>
      <c r="AI152" s="22">
        <v>0</v>
      </c>
      <c r="AJ152" s="22">
        <v>0</v>
      </c>
      <c r="AK152" s="47"/>
      <c r="AL152" s="48"/>
      <c r="AM152" s="51">
        <v>0</v>
      </c>
      <c r="AN152" s="22"/>
      <c r="AO152" s="22">
        <v>0</v>
      </c>
      <c r="AP152" s="22">
        <f t="shared" si="159"/>
        <v>0</v>
      </c>
      <c r="AQ152" s="22"/>
      <c r="AR152" s="22">
        <v>0</v>
      </c>
      <c r="AS152" s="22">
        <v>0</v>
      </c>
      <c r="AT152" s="62"/>
    </row>
    <row r="153" spans="1:46" s="4" customFormat="1" ht="27">
      <c r="A153" s="20" t="s">
        <v>350</v>
      </c>
      <c r="B153" s="21" t="s">
        <v>358</v>
      </c>
      <c r="C153" s="22">
        <f t="shared" si="155"/>
        <v>335959</v>
      </c>
      <c r="D153" s="22">
        <f t="shared" si="156"/>
        <v>277657</v>
      </c>
      <c r="E153" s="22">
        <v>145020</v>
      </c>
      <c r="F153" s="22">
        <v>0</v>
      </c>
      <c r="G153" s="22">
        <v>0</v>
      </c>
      <c r="H153" s="22">
        <v>312</v>
      </c>
      <c r="I153" s="22">
        <v>5880</v>
      </c>
      <c r="J153" s="22">
        <v>0</v>
      </c>
      <c r="K153" s="22">
        <v>64992</v>
      </c>
      <c r="L153" s="22">
        <v>37368</v>
      </c>
      <c r="M153" s="22">
        <v>0</v>
      </c>
      <c r="N153" s="22">
        <v>0</v>
      </c>
      <c r="O153" s="22">
        <v>12000</v>
      </c>
      <c r="P153" s="22">
        <v>12085</v>
      </c>
      <c r="Q153" s="35">
        <v>0</v>
      </c>
      <c r="R153" s="36">
        <v>0</v>
      </c>
      <c r="S153" s="22">
        <v>0</v>
      </c>
      <c r="T153" s="22">
        <f t="shared" si="157"/>
        <v>20802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20652</v>
      </c>
      <c r="AB153" s="22">
        <v>150</v>
      </c>
      <c r="AC153" s="22">
        <v>0</v>
      </c>
      <c r="AD153" s="22">
        <v>0</v>
      </c>
      <c r="AE153" s="22">
        <v>0</v>
      </c>
      <c r="AF153" s="35">
        <f t="shared" si="158"/>
        <v>37500</v>
      </c>
      <c r="AG153" s="36">
        <v>7500</v>
      </c>
      <c r="AH153" s="22">
        <v>15000</v>
      </c>
      <c r="AI153" s="22">
        <v>15000</v>
      </c>
      <c r="AJ153" s="22">
        <v>0</v>
      </c>
      <c r="AK153" s="47"/>
      <c r="AL153" s="48"/>
      <c r="AM153" s="51">
        <v>0</v>
      </c>
      <c r="AN153" s="22"/>
      <c r="AO153" s="22">
        <v>0</v>
      </c>
      <c r="AP153" s="22">
        <f t="shared" si="159"/>
        <v>0</v>
      </c>
      <c r="AQ153" s="22"/>
      <c r="AR153" s="22">
        <v>0</v>
      </c>
      <c r="AS153" s="22">
        <v>0</v>
      </c>
      <c r="AT153" s="62"/>
    </row>
    <row r="154" spans="1:46" s="5" customFormat="1" ht="13.5">
      <c r="A154" s="14" t="s">
        <v>359</v>
      </c>
      <c r="B154" s="18" t="s">
        <v>360</v>
      </c>
      <c r="C154" s="19">
        <f>SUM(C155:C157)</f>
        <v>10440047</v>
      </c>
      <c r="D154" s="19">
        <f aca="true" t="shared" si="160" ref="D154:AJ154">SUM(D155:D157)</f>
        <v>7649740</v>
      </c>
      <c r="E154" s="19">
        <f t="shared" si="160"/>
        <v>4092696</v>
      </c>
      <c r="F154" s="19">
        <f t="shared" si="160"/>
        <v>87066</v>
      </c>
      <c r="G154" s="19">
        <f t="shared" si="160"/>
        <v>0</v>
      </c>
      <c r="H154" s="19">
        <f t="shared" si="160"/>
        <v>8712</v>
      </c>
      <c r="I154" s="19">
        <f t="shared" si="160"/>
        <v>138768</v>
      </c>
      <c r="J154" s="19">
        <f t="shared" si="160"/>
        <v>0</v>
      </c>
      <c r="K154" s="19">
        <f t="shared" si="160"/>
        <v>1681008</v>
      </c>
      <c r="L154" s="19">
        <f t="shared" si="160"/>
        <v>986832</v>
      </c>
      <c r="M154" s="19">
        <f t="shared" si="160"/>
        <v>0</v>
      </c>
      <c r="N154" s="19">
        <f t="shared" si="160"/>
        <v>0</v>
      </c>
      <c r="O154" s="19">
        <f t="shared" si="160"/>
        <v>313600</v>
      </c>
      <c r="P154" s="19">
        <f t="shared" si="160"/>
        <v>341058</v>
      </c>
      <c r="Q154" s="33">
        <f t="shared" si="160"/>
        <v>0</v>
      </c>
      <c r="R154" s="34">
        <f t="shared" si="160"/>
        <v>0</v>
      </c>
      <c r="S154" s="19">
        <f t="shared" si="160"/>
        <v>0</v>
      </c>
      <c r="T154" s="19">
        <f t="shared" si="160"/>
        <v>1867307</v>
      </c>
      <c r="U154" s="19">
        <f t="shared" si="160"/>
        <v>0</v>
      </c>
      <c r="V154" s="19">
        <f t="shared" si="160"/>
        <v>0</v>
      </c>
      <c r="W154" s="19">
        <f t="shared" si="160"/>
        <v>1078708</v>
      </c>
      <c r="X154" s="19">
        <f t="shared" si="160"/>
        <v>69924</v>
      </c>
      <c r="Y154" s="19">
        <f t="shared" si="160"/>
        <v>0</v>
      </c>
      <c r="Z154" s="19">
        <f t="shared" si="160"/>
        <v>0</v>
      </c>
      <c r="AA154" s="19">
        <f t="shared" si="160"/>
        <v>561519</v>
      </c>
      <c r="AB154" s="19">
        <f t="shared" si="160"/>
        <v>4230</v>
      </c>
      <c r="AC154" s="19">
        <f t="shared" si="160"/>
        <v>28416</v>
      </c>
      <c r="AD154" s="19">
        <f t="shared" si="160"/>
        <v>124510</v>
      </c>
      <c r="AE154" s="19">
        <f t="shared" si="160"/>
        <v>0</v>
      </c>
      <c r="AF154" s="33">
        <f t="shared" si="160"/>
        <v>41000</v>
      </c>
      <c r="AG154" s="34">
        <f t="shared" si="160"/>
        <v>21000</v>
      </c>
      <c r="AH154" s="19">
        <f t="shared" si="160"/>
        <v>0</v>
      </c>
      <c r="AI154" s="19">
        <f t="shared" si="160"/>
        <v>0</v>
      </c>
      <c r="AJ154" s="19">
        <f t="shared" si="160"/>
        <v>0</v>
      </c>
      <c r="AK154" s="47"/>
      <c r="AL154" s="48"/>
      <c r="AM154" s="50">
        <f aca="true" t="shared" si="161" ref="AM154:AS154">SUM(AM155:AM157)</f>
        <v>0</v>
      </c>
      <c r="AN154" s="19">
        <f t="shared" si="161"/>
        <v>20000</v>
      </c>
      <c r="AO154" s="19">
        <f t="shared" si="161"/>
        <v>0</v>
      </c>
      <c r="AP154" s="19">
        <f t="shared" si="161"/>
        <v>882000</v>
      </c>
      <c r="AQ154" s="19">
        <f t="shared" si="161"/>
        <v>0</v>
      </c>
      <c r="AR154" s="19">
        <f t="shared" si="161"/>
        <v>880000</v>
      </c>
      <c r="AS154" s="19">
        <f t="shared" si="161"/>
        <v>2000</v>
      </c>
      <c r="AT154" s="61"/>
    </row>
    <row r="155" spans="1:46" s="4" customFormat="1" ht="27">
      <c r="A155" s="20" t="s">
        <v>361</v>
      </c>
      <c r="B155" s="21" t="s">
        <v>362</v>
      </c>
      <c r="C155" s="22">
        <f aca="true" t="shared" si="162" ref="C155:C157">D155+T155+AF155+AP155</f>
        <v>8881289</v>
      </c>
      <c r="D155" s="22">
        <f aca="true" t="shared" si="163" ref="D155:D157">SUM(E155:S155)</f>
        <v>6670941</v>
      </c>
      <c r="E155" s="22">
        <v>3531780</v>
      </c>
      <c r="F155" s="22">
        <v>87066</v>
      </c>
      <c r="G155" s="22">
        <v>0</v>
      </c>
      <c r="H155" s="22">
        <v>7416</v>
      </c>
      <c r="I155" s="22">
        <v>122304</v>
      </c>
      <c r="J155" s="22">
        <v>0</v>
      </c>
      <c r="K155" s="22">
        <v>1481292</v>
      </c>
      <c r="L155" s="22">
        <v>870768</v>
      </c>
      <c r="M155" s="22">
        <v>0</v>
      </c>
      <c r="N155" s="22">
        <v>0</v>
      </c>
      <c r="O155" s="22">
        <v>276000</v>
      </c>
      <c r="P155" s="22">
        <v>294315</v>
      </c>
      <c r="Q155" s="35">
        <v>0</v>
      </c>
      <c r="R155" s="36">
        <v>0</v>
      </c>
      <c r="S155" s="22">
        <v>0</v>
      </c>
      <c r="T155" s="22">
        <f aca="true" t="shared" si="164" ref="T155:T157">SUM(U155:AE155)</f>
        <v>1310348</v>
      </c>
      <c r="U155" s="22">
        <v>0</v>
      </c>
      <c r="V155" s="22">
        <v>0</v>
      </c>
      <c r="W155" s="22">
        <v>747924</v>
      </c>
      <c r="X155" s="22">
        <v>45200</v>
      </c>
      <c r="Y155" s="22">
        <v>0</v>
      </c>
      <c r="Z155" s="22">
        <v>0</v>
      </c>
      <c r="AA155" s="22">
        <v>488760</v>
      </c>
      <c r="AB155" s="22">
        <v>3600</v>
      </c>
      <c r="AC155" s="22">
        <v>24864</v>
      </c>
      <c r="AD155" s="22">
        <v>0</v>
      </c>
      <c r="AE155" s="22">
        <v>0</v>
      </c>
      <c r="AF155" s="35">
        <f aca="true" t="shared" si="165" ref="AF155:AF157">SUM(AG155:AO155)</f>
        <v>20000</v>
      </c>
      <c r="AG155" s="36">
        <v>0</v>
      </c>
      <c r="AH155" s="22">
        <v>0</v>
      </c>
      <c r="AI155" s="22">
        <v>0</v>
      </c>
      <c r="AJ155" s="22">
        <v>0</v>
      </c>
      <c r="AK155" s="47"/>
      <c r="AL155" s="48"/>
      <c r="AM155" s="51">
        <v>0</v>
      </c>
      <c r="AN155" s="22">
        <v>20000</v>
      </c>
      <c r="AO155" s="22">
        <v>0</v>
      </c>
      <c r="AP155" s="22">
        <f aca="true" t="shared" si="166" ref="AP155:AP157">SUM(AQ155:AS155)</f>
        <v>880000</v>
      </c>
      <c r="AQ155" s="22"/>
      <c r="AR155" s="22">
        <v>880000</v>
      </c>
      <c r="AS155" s="22">
        <v>0</v>
      </c>
      <c r="AT155" s="62" t="s">
        <v>363</v>
      </c>
    </row>
    <row r="156" spans="1:46" s="4" customFormat="1" ht="27">
      <c r="A156" s="20" t="s">
        <v>364</v>
      </c>
      <c r="B156" s="21" t="s">
        <v>365</v>
      </c>
      <c r="C156" s="22">
        <f t="shared" si="162"/>
        <v>788756</v>
      </c>
      <c r="D156" s="22">
        <f t="shared" si="163"/>
        <v>321770</v>
      </c>
      <c r="E156" s="22">
        <v>178440</v>
      </c>
      <c r="F156" s="22">
        <v>0</v>
      </c>
      <c r="G156" s="22">
        <v>0</v>
      </c>
      <c r="H156" s="22">
        <v>0</v>
      </c>
      <c r="I156" s="22">
        <v>5880</v>
      </c>
      <c r="J156" s="22">
        <v>0</v>
      </c>
      <c r="K156" s="22">
        <v>68376</v>
      </c>
      <c r="L156" s="22">
        <v>41004</v>
      </c>
      <c r="M156" s="22">
        <v>0</v>
      </c>
      <c r="N156" s="22">
        <v>0</v>
      </c>
      <c r="O156" s="22">
        <v>13200</v>
      </c>
      <c r="P156" s="22">
        <v>14870</v>
      </c>
      <c r="Q156" s="35">
        <v>0</v>
      </c>
      <c r="R156" s="36">
        <v>0</v>
      </c>
      <c r="S156" s="22">
        <v>0</v>
      </c>
      <c r="T156" s="22">
        <f t="shared" si="164"/>
        <v>459486</v>
      </c>
      <c r="U156" s="22">
        <v>0</v>
      </c>
      <c r="V156" s="22">
        <v>0</v>
      </c>
      <c r="W156" s="22">
        <v>307132</v>
      </c>
      <c r="X156" s="22">
        <v>0</v>
      </c>
      <c r="Y156" s="22">
        <v>0</v>
      </c>
      <c r="Z156" s="22">
        <v>0</v>
      </c>
      <c r="AA156" s="22">
        <v>23962</v>
      </c>
      <c r="AB156" s="22">
        <v>330</v>
      </c>
      <c r="AC156" s="22">
        <v>3552</v>
      </c>
      <c r="AD156" s="22">
        <v>124510</v>
      </c>
      <c r="AE156" s="22">
        <v>0</v>
      </c>
      <c r="AF156" s="35">
        <f t="shared" si="165"/>
        <v>7500</v>
      </c>
      <c r="AG156" s="36">
        <v>7500</v>
      </c>
      <c r="AH156" s="22">
        <v>0</v>
      </c>
      <c r="AI156" s="22">
        <v>0</v>
      </c>
      <c r="AJ156" s="22">
        <v>0</v>
      </c>
      <c r="AK156" s="47"/>
      <c r="AL156" s="48"/>
      <c r="AM156" s="51">
        <v>0</v>
      </c>
      <c r="AN156" s="22"/>
      <c r="AO156" s="22">
        <v>0</v>
      </c>
      <c r="AP156" s="22">
        <f t="shared" si="166"/>
        <v>0</v>
      </c>
      <c r="AQ156" s="22"/>
      <c r="AR156" s="22">
        <v>0</v>
      </c>
      <c r="AS156" s="22">
        <v>0</v>
      </c>
      <c r="AT156" s="62"/>
    </row>
    <row r="157" spans="1:46" s="4" customFormat="1" ht="27">
      <c r="A157" s="20" t="s">
        <v>364</v>
      </c>
      <c r="B157" s="21" t="s">
        <v>366</v>
      </c>
      <c r="C157" s="22">
        <f t="shared" si="162"/>
        <v>770002</v>
      </c>
      <c r="D157" s="22">
        <f t="shared" si="163"/>
        <v>657029</v>
      </c>
      <c r="E157" s="22">
        <v>382476</v>
      </c>
      <c r="F157" s="22">
        <v>0</v>
      </c>
      <c r="G157" s="22">
        <v>0</v>
      </c>
      <c r="H157" s="22">
        <v>1296</v>
      </c>
      <c r="I157" s="22">
        <v>10584</v>
      </c>
      <c r="J157" s="22">
        <v>0</v>
      </c>
      <c r="K157" s="22">
        <v>131340</v>
      </c>
      <c r="L157" s="22">
        <v>75060</v>
      </c>
      <c r="M157" s="22">
        <v>0</v>
      </c>
      <c r="N157" s="22">
        <v>0</v>
      </c>
      <c r="O157" s="22">
        <v>24400</v>
      </c>
      <c r="P157" s="22">
        <v>31873</v>
      </c>
      <c r="Q157" s="35">
        <v>0</v>
      </c>
      <c r="R157" s="36">
        <v>0</v>
      </c>
      <c r="S157" s="22">
        <v>0</v>
      </c>
      <c r="T157" s="22">
        <f t="shared" si="164"/>
        <v>97473</v>
      </c>
      <c r="U157" s="22">
        <v>0</v>
      </c>
      <c r="V157" s="22">
        <v>0</v>
      </c>
      <c r="W157" s="22">
        <v>23652</v>
      </c>
      <c r="X157" s="22">
        <v>24724</v>
      </c>
      <c r="Y157" s="22">
        <v>0</v>
      </c>
      <c r="Z157" s="22">
        <v>0</v>
      </c>
      <c r="AA157" s="22">
        <v>48797</v>
      </c>
      <c r="AB157" s="22">
        <v>300</v>
      </c>
      <c r="AC157" s="22">
        <v>0</v>
      </c>
      <c r="AD157" s="22">
        <v>0</v>
      </c>
      <c r="AE157" s="22">
        <v>0</v>
      </c>
      <c r="AF157" s="35">
        <f t="shared" si="165"/>
        <v>13500</v>
      </c>
      <c r="AG157" s="36">
        <v>13500</v>
      </c>
      <c r="AH157" s="22">
        <v>0</v>
      </c>
      <c r="AI157" s="22">
        <v>0</v>
      </c>
      <c r="AJ157" s="22">
        <v>0</v>
      </c>
      <c r="AK157" s="47"/>
      <c r="AL157" s="48"/>
      <c r="AM157" s="51">
        <v>0</v>
      </c>
      <c r="AN157" s="22"/>
      <c r="AO157" s="22">
        <v>0</v>
      </c>
      <c r="AP157" s="22">
        <f t="shared" si="166"/>
        <v>2000</v>
      </c>
      <c r="AQ157" s="22"/>
      <c r="AR157" s="22">
        <v>0</v>
      </c>
      <c r="AS157" s="22">
        <v>2000</v>
      </c>
      <c r="AT157" s="62" t="s">
        <v>352</v>
      </c>
    </row>
    <row r="158" spans="1:46" s="5" customFormat="1" ht="13.5">
      <c r="A158" s="14" t="s">
        <v>367</v>
      </c>
      <c r="B158" s="18" t="s">
        <v>368</v>
      </c>
      <c r="C158" s="19">
        <f aca="true" t="shared" si="167" ref="C158:AJ158">SUM(C159)</f>
        <v>481740</v>
      </c>
      <c r="D158" s="19">
        <f t="shared" si="167"/>
        <v>272154</v>
      </c>
      <c r="E158" s="19">
        <f t="shared" si="167"/>
        <v>155928</v>
      </c>
      <c r="F158" s="19">
        <f t="shared" si="167"/>
        <v>0</v>
      </c>
      <c r="G158" s="19">
        <f t="shared" si="167"/>
        <v>0</v>
      </c>
      <c r="H158" s="19">
        <f t="shared" si="167"/>
        <v>0</v>
      </c>
      <c r="I158" s="19">
        <f t="shared" si="167"/>
        <v>0</v>
      </c>
      <c r="J158" s="19">
        <f t="shared" si="167"/>
        <v>0</v>
      </c>
      <c r="K158" s="19">
        <f t="shared" si="167"/>
        <v>55140</v>
      </c>
      <c r="L158" s="19">
        <f t="shared" si="167"/>
        <v>32580</v>
      </c>
      <c r="M158" s="19">
        <f t="shared" si="167"/>
        <v>0</v>
      </c>
      <c r="N158" s="19">
        <f t="shared" si="167"/>
        <v>5112</v>
      </c>
      <c r="O158" s="19">
        <f t="shared" si="167"/>
        <v>10400</v>
      </c>
      <c r="P158" s="19">
        <f t="shared" si="167"/>
        <v>12994</v>
      </c>
      <c r="Q158" s="33">
        <f t="shared" si="167"/>
        <v>0</v>
      </c>
      <c r="R158" s="34">
        <f t="shared" si="167"/>
        <v>0</v>
      </c>
      <c r="S158" s="19">
        <f t="shared" si="167"/>
        <v>0</v>
      </c>
      <c r="T158" s="19">
        <f t="shared" si="167"/>
        <v>203586</v>
      </c>
      <c r="U158" s="19">
        <f t="shared" si="167"/>
        <v>0</v>
      </c>
      <c r="V158" s="19">
        <f t="shared" si="167"/>
        <v>0</v>
      </c>
      <c r="W158" s="19">
        <f t="shared" si="167"/>
        <v>86832</v>
      </c>
      <c r="X158" s="19">
        <f t="shared" si="167"/>
        <v>96220</v>
      </c>
      <c r="Y158" s="19">
        <f t="shared" si="167"/>
        <v>0</v>
      </c>
      <c r="Z158" s="19">
        <f t="shared" si="167"/>
        <v>0</v>
      </c>
      <c r="AA158" s="19">
        <f t="shared" si="167"/>
        <v>20294</v>
      </c>
      <c r="AB158" s="19">
        <f t="shared" si="167"/>
        <v>240</v>
      </c>
      <c r="AC158" s="19">
        <f t="shared" si="167"/>
        <v>0</v>
      </c>
      <c r="AD158" s="19">
        <f t="shared" si="167"/>
        <v>0</v>
      </c>
      <c r="AE158" s="19">
        <f t="shared" si="167"/>
        <v>0</v>
      </c>
      <c r="AF158" s="33">
        <f t="shared" si="167"/>
        <v>6000</v>
      </c>
      <c r="AG158" s="34">
        <f t="shared" si="167"/>
        <v>6000</v>
      </c>
      <c r="AH158" s="19">
        <f t="shared" si="167"/>
        <v>0</v>
      </c>
      <c r="AI158" s="19">
        <f t="shared" si="167"/>
        <v>0</v>
      </c>
      <c r="AJ158" s="19">
        <f t="shared" si="167"/>
        <v>0</v>
      </c>
      <c r="AK158" s="47"/>
      <c r="AL158" s="48"/>
      <c r="AM158" s="50">
        <f aca="true" t="shared" si="168" ref="AM158:AS158">SUM(AM159)</f>
        <v>0</v>
      </c>
      <c r="AN158" s="19">
        <f t="shared" si="168"/>
        <v>0</v>
      </c>
      <c r="AO158" s="19">
        <f t="shared" si="168"/>
        <v>0</v>
      </c>
      <c r="AP158" s="19">
        <f t="shared" si="168"/>
        <v>0</v>
      </c>
      <c r="AQ158" s="19">
        <f t="shared" si="168"/>
        <v>0</v>
      </c>
      <c r="AR158" s="19">
        <f t="shared" si="168"/>
        <v>0</v>
      </c>
      <c r="AS158" s="19">
        <f t="shared" si="168"/>
        <v>0</v>
      </c>
      <c r="AT158" s="61"/>
    </row>
    <row r="159" spans="1:46" s="4" customFormat="1" ht="27">
      <c r="A159" s="20" t="s">
        <v>369</v>
      </c>
      <c r="B159" s="21" t="s">
        <v>370</v>
      </c>
      <c r="C159" s="22">
        <f aca="true" t="shared" si="169" ref="C159:C162">D159+T159+AF159+AP159</f>
        <v>481740</v>
      </c>
      <c r="D159" s="22">
        <f aca="true" t="shared" si="170" ref="D159:D162">SUM(E159:S159)</f>
        <v>272154</v>
      </c>
      <c r="E159" s="22">
        <v>155928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55140</v>
      </c>
      <c r="L159" s="22">
        <v>32580</v>
      </c>
      <c r="M159" s="22">
        <v>0</v>
      </c>
      <c r="N159" s="22">
        <v>5112</v>
      </c>
      <c r="O159" s="22">
        <v>10400</v>
      </c>
      <c r="P159" s="22">
        <v>12994</v>
      </c>
      <c r="Q159" s="35">
        <v>0</v>
      </c>
      <c r="R159" s="36">
        <v>0</v>
      </c>
      <c r="S159" s="22">
        <v>0</v>
      </c>
      <c r="T159" s="22">
        <f aca="true" t="shared" si="171" ref="T159:T162">SUM(U159:AE159)</f>
        <v>203586</v>
      </c>
      <c r="U159" s="22">
        <v>0</v>
      </c>
      <c r="V159" s="22">
        <v>0</v>
      </c>
      <c r="W159" s="22">
        <v>86832</v>
      </c>
      <c r="X159" s="22">
        <v>96220</v>
      </c>
      <c r="Y159" s="22">
        <v>0</v>
      </c>
      <c r="Z159" s="22">
        <v>0</v>
      </c>
      <c r="AA159" s="22">
        <v>20294</v>
      </c>
      <c r="AB159" s="22">
        <v>240</v>
      </c>
      <c r="AC159" s="22">
        <v>0</v>
      </c>
      <c r="AD159" s="22">
        <v>0</v>
      </c>
      <c r="AE159" s="22">
        <v>0</v>
      </c>
      <c r="AF159" s="35">
        <f aca="true" t="shared" si="172" ref="AF159:AF162">SUM(AG159:AO159)</f>
        <v>6000</v>
      </c>
      <c r="AG159" s="36">
        <v>6000</v>
      </c>
      <c r="AH159" s="22">
        <v>0</v>
      </c>
      <c r="AI159" s="22">
        <v>0</v>
      </c>
      <c r="AJ159" s="22">
        <v>0</v>
      </c>
      <c r="AK159" s="47"/>
      <c r="AL159" s="48"/>
      <c r="AM159" s="51">
        <v>0</v>
      </c>
      <c r="AN159" s="22"/>
      <c r="AO159" s="22">
        <v>0</v>
      </c>
      <c r="AP159" s="22">
        <f aca="true" t="shared" si="173" ref="AP159:AP162">SUM(AQ159:AS159)</f>
        <v>0</v>
      </c>
      <c r="AQ159" s="22"/>
      <c r="AR159" s="22">
        <v>0</v>
      </c>
      <c r="AS159" s="22">
        <v>0</v>
      </c>
      <c r="AT159" s="62"/>
    </row>
    <row r="160" spans="1:46" s="5" customFormat="1" ht="13.5">
      <c r="A160" s="14" t="s">
        <v>371</v>
      </c>
      <c r="B160" s="18" t="s">
        <v>372</v>
      </c>
      <c r="C160" s="19">
        <f aca="true" t="shared" si="174" ref="C160:AJ160">SUM(C161:C162)</f>
        <v>5538386</v>
      </c>
      <c r="D160" s="19">
        <f t="shared" si="174"/>
        <v>3024445</v>
      </c>
      <c r="E160" s="19">
        <f t="shared" si="174"/>
        <v>1654236</v>
      </c>
      <c r="F160" s="19">
        <f t="shared" si="174"/>
        <v>0</v>
      </c>
      <c r="G160" s="19">
        <f t="shared" si="174"/>
        <v>0</v>
      </c>
      <c r="H160" s="19">
        <f t="shared" si="174"/>
        <v>3024</v>
      </c>
      <c r="I160" s="19">
        <f t="shared" si="174"/>
        <v>43512</v>
      </c>
      <c r="J160" s="19">
        <f t="shared" si="174"/>
        <v>0</v>
      </c>
      <c r="K160" s="19">
        <f t="shared" si="174"/>
        <v>362028</v>
      </c>
      <c r="L160" s="19">
        <f t="shared" si="174"/>
        <v>210492</v>
      </c>
      <c r="M160" s="19">
        <f t="shared" si="174"/>
        <v>75900</v>
      </c>
      <c r="N160" s="19">
        <f t="shared" si="174"/>
        <v>477459</v>
      </c>
      <c r="O160" s="19">
        <f t="shared" si="174"/>
        <v>138400</v>
      </c>
      <c r="P160" s="19">
        <f t="shared" si="174"/>
        <v>42354</v>
      </c>
      <c r="Q160" s="33">
        <f t="shared" si="174"/>
        <v>0</v>
      </c>
      <c r="R160" s="34">
        <f t="shared" si="174"/>
        <v>17040</v>
      </c>
      <c r="S160" s="19">
        <f t="shared" si="174"/>
        <v>0</v>
      </c>
      <c r="T160" s="19">
        <f t="shared" si="174"/>
        <v>1708441</v>
      </c>
      <c r="U160" s="19">
        <f t="shared" si="174"/>
        <v>0</v>
      </c>
      <c r="V160" s="19">
        <f t="shared" si="174"/>
        <v>0</v>
      </c>
      <c r="W160" s="19">
        <f t="shared" si="174"/>
        <v>617316</v>
      </c>
      <c r="X160" s="19">
        <f t="shared" si="174"/>
        <v>856760</v>
      </c>
      <c r="Y160" s="19">
        <f t="shared" si="174"/>
        <v>2760</v>
      </c>
      <c r="Z160" s="19">
        <f t="shared" si="174"/>
        <v>0</v>
      </c>
      <c r="AA160" s="19">
        <f t="shared" si="174"/>
        <v>208283</v>
      </c>
      <c r="AB160" s="19">
        <f t="shared" si="174"/>
        <v>2010</v>
      </c>
      <c r="AC160" s="19">
        <f t="shared" si="174"/>
        <v>21312</v>
      </c>
      <c r="AD160" s="19">
        <f t="shared" si="174"/>
        <v>0</v>
      </c>
      <c r="AE160" s="19">
        <f t="shared" si="174"/>
        <v>0</v>
      </c>
      <c r="AF160" s="33">
        <f t="shared" si="174"/>
        <v>175500</v>
      </c>
      <c r="AG160" s="34">
        <f t="shared" si="174"/>
        <v>55500</v>
      </c>
      <c r="AH160" s="19">
        <f t="shared" si="174"/>
        <v>0</v>
      </c>
      <c r="AI160" s="19">
        <f t="shared" si="174"/>
        <v>10000</v>
      </c>
      <c r="AJ160" s="19">
        <f t="shared" si="174"/>
        <v>30000</v>
      </c>
      <c r="AK160" s="47"/>
      <c r="AL160" s="48"/>
      <c r="AM160" s="50">
        <f aca="true" t="shared" si="175" ref="AM160:AS160">SUM(AM161:AM162)</f>
        <v>0</v>
      </c>
      <c r="AN160" s="19">
        <f t="shared" si="175"/>
        <v>40000</v>
      </c>
      <c r="AO160" s="19">
        <f t="shared" si="175"/>
        <v>40000</v>
      </c>
      <c r="AP160" s="19">
        <f t="shared" si="175"/>
        <v>630000</v>
      </c>
      <c r="AQ160" s="19">
        <f t="shared" si="175"/>
        <v>0</v>
      </c>
      <c r="AR160" s="19">
        <f t="shared" si="175"/>
        <v>0</v>
      </c>
      <c r="AS160" s="19">
        <f t="shared" si="175"/>
        <v>630000</v>
      </c>
      <c r="AT160" s="61"/>
    </row>
    <row r="161" spans="1:46" s="4" customFormat="1" ht="27">
      <c r="A161" s="20" t="s">
        <v>373</v>
      </c>
      <c r="B161" s="21" t="s">
        <v>374</v>
      </c>
      <c r="C161" s="22">
        <f t="shared" si="169"/>
        <v>3069469</v>
      </c>
      <c r="D161" s="22">
        <f t="shared" si="170"/>
        <v>1883279</v>
      </c>
      <c r="E161" s="22">
        <v>1145988</v>
      </c>
      <c r="F161" s="22">
        <v>0</v>
      </c>
      <c r="G161" s="22">
        <v>0</v>
      </c>
      <c r="H161" s="22">
        <v>3024</v>
      </c>
      <c r="I161" s="22">
        <v>27048</v>
      </c>
      <c r="J161" s="22">
        <v>0</v>
      </c>
      <c r="K161" s="22">
        <v>345888</v>
      </c>
      <c r="L161" s="22">
        <v>200232</v>
      </c>
      <c r="M161" s="22">
        <v>0</v>
      </c>
      <c r="N161" s="22">
        <v>95499</v>
      </c>
      <c r="O161" s="22">
        <v>65600</v>
      </c>
      <c r="P161" s="22">
        <v>0</v>
      </c>
      <c r="Q161" s="35">
        <v>0</v>
      </c>
      <c r="R161" s="36">
        <v>0</v>
      </c>
      <c r="S161" s="22">
        <v>0</v>
      </c>
      <c r="T161" s="22">
        <f t="shared" si="171"/>
        <v>1121690</v>
      </c>
      <c r="U161" s="22">
        <v>0</v>
      </c>
      <c r="V161" s="22">
        <v>0</v>
      </c>
      <c r="W161" s="22">
        <v>352212</v>
      </c>
      <c r="X161" s="22">
        <v>607796</v>
      </c>
      <c r="Y161" s="22">
        <v>2760</v>
      </c>
      <c r="Z161" s="22">
        <v>0</v>
      </c>
      <c r="AA161" s="22">
        <v>139932</v>
      </c>
      <c r="AB161" s="22">
        <v>1230</v>
      </c>
      <c r="AC161" s="22">
        <v>17760</v>
      </c>
      <c r="AD161" s="22">
        <v>0</v>
      </c>
      <c r="AE161" s="22">
        <v>0</v>
      </c>
      <c r="AF161" s="35">
        <f t="shared" si="172"/>
        <v>64500</v>
      </c>
      <c r="AG161" s="36">
        <v>34500</v>
      </c>
      <c r="AH161" s="22">
        <v>0</v>
      </c>
      <c r="AI161" s="22">
        <v>10000</v>
      </c>
      <c r="AJ161" s="22">
        <v>0</v>
      </c>
      <c r="AK161" s="47"/>
      <c r="AL161" s="48"/>
      <c r="AM161" s="51">
        <v>0</v>
      </c>
      <c r="AN161" s="22">
        <v>20000</v>
      </c>
      <c r="AO161" s="22"/>
      <c r="AP161" s="22">
        <f t="shared" si="173"/>
        <v>0</v>
      </c>
      <c r="AQ161" s="22"/>
      <c r="AR161" s="22">
        <v>0</v>
      </c>
      <c r="AS161" s="22">
        <v>0</v>
      </c>
      <c r="AT161" s="62"/>
    </row>
    <row r="162" spans="1:46" s="4" customFormat="1" ht="27">
      <c r="A162" s="20" t="s">
        <v>375</v>
      </c>
      <c r="B162" s="21" t="s">
        <v>376</v>
      </c>
      <c r="C162" s="22">
        <f t="shared" si="169"/>
        <v>2468917</v>
      </c>
      <c r="D162" s="22">
        <f t="shared" si="170"/>
        <v>1141166</v>
      </c>
      <c r="E162" s="22">
        <v>508248</v>
      </c>
      <c r="F162" s="22">
        <v>0</v>
      </c>
      <c r="G162" s="22">
        <v>0</v>
      </c>
      <c r="H162" s="22">
        <v>0</v>
      </c>
      <c r="I162" s="22">
        <v>16464</v>
      </c>
      <c r="J162" s="22">
        <v>0</v>
      </c>
      <c r="K162" s="22">
        <v>16140</v>
      </c>
      <c r="L162" s="22">
        <v>10260</v>
      </c>
      <c r="M162" s="22">
        <v>75900</v>
      </c>
      <c r="N162" s="22">
        <v>381960</v>
      </c>
      <c r="O162" s="22">
        <v>72800</v>
      </c>
      <c r="P162" s="22">
        <v>42354</v>
      </c>
      <c r="Q162" s="35">
        <v>0</v>
      </c>
      <c r="R162" s="36">
        <v>17040</v>
      </c>
      <c r="S162" s="22">
        <v>0</v>
      </c>
      <c r="T162" s="22">
        <f t="shared" si="171"/>
        <v>586751</v>
      </c>
      <c r="U162" s="22">
        <v>0</v>
      </c>
      <c r="V162" s="22">
        <v>0</v>
      </c>
      <c r="W162" s="22">
        <v>265104</v>
      </c>
      <c r="X162" s="22">
        <v>248964</v>
      </c>
      <c r="Y162" s="22">
        <v>0</v>
      </c>
      <c r="Z162" s="22">
        <v>0</v>
      </c>
      <c r="AA162" s="22">
        <v>68351</v>
      </c>
      <c r="AB162" s="22">
        <v>780</v>
      </c>
      <c r="AC162" s="22">
        <v>3552</v>
      </c>
      <c r="AD162" s="22">
        <v>0</v>
      </c>
      <c r="AE162" s="22">
        <v>0</v>
      </c>
      <c r="AF162" s="35">
        <f t="shared" si="172"/>
        <v>111000</v>
      </c>
      <c r="AG162" s="36">
        <v>21000</v>
      </c>
      <c r="AH162" s="22">
        <v>0</v>
      </c>
      <c r="AI162" s="22">
        <v>0</v>
      </c>
      <c r="AJ162" s="22">
        <v>30000</v>
      </c>
      <c r="AK162" s="47"/>
      <c r="AL162" s="48"/>
      <c r="AM162" s="51">
        <v>0</v>
      </c>
      <c r="AN162" s="22">
        <v>20000</v>
      </c>
      <c r="AO162" s="22">
        <v>40000</v>
      </c>
      <c r="AP162" s="22">
        <f t="shared" si="173"/>
        <v>630000</v>
      </c>
      <c r="AQ162" s="22">
        <v>0</v>
      </c>
      <c r="AR162" s="22">
        <v>0</v>
      </c>
      <c r="AS162" s="22">
        <v>630000</v>
      </c>
      <c r="AT162" s="62" t="s">
        <v>377</v>
      </c>
    </row>
    <row r="163" spans="1:46" s="5" customFormat="1" ht="13.5">
      <c r="A163" s="14" t="s">
        <v>378</v>
      </c>
      <c r="B163" s="18" t="s">
        <v>379</v>
      </c>
      <c r="C163" s="19">
        <f aca="true" t="shared" si="176" ref="C163:AJ163">C164+C167+C169</f>
        <v>2281640</v>
      </c>
      <c r="D163" s="19">
        <f t="shared" si="176"/>
        <v>1281555</v>
      </c>
      <c r="E163" s="19">
        <f t="shared" si="176"/>
        <v>809716</v>
      </c>
      <c r="F163" s="19">
        <f t="shared" si="176"/>
        <v>0</v>
      </c>
      <c r="G163" s="19">
        <f t="shared" si="176"/>
        <v>0</v>
      </c>
      <c r="H163" s="19">
        <f t="shared" si="176"/>
        <v>72420</v>
      </c>
      <c r="I163" s="19">
        <f t="shared" si="176"/>
        <v>12936</v>
      </c>
      <c r="J163" s="19">
        <f t="shared" si="176"/>
        <v>160560</v>
      </c>
      <c r="K163" s="19">
        <f t="shared" si="176"/>
        <v>13080</v>
      </c>
      <c r="L163" s="19">
        <f t="shared" si="176"/>
        <v>7200</v>
      </c>
      <c r="M163" s="19">
        <f t="shared" si="176"/>
        <v>67100</v>
      </c>
      <c r="N163" s="19">
        <f t="shared" si="176"/>
        <v>73200</v>
      </c>
      <c r="O163" s="19">
        <f t="shared" si="176"/>
        <v>31200</v>
      </c>
      <c r="P163" s="19">
        <f t="shared" si="176"/>
        <v>34143</v>
      </c>
      <c r="Q163" s="33">
        <f t="shared" si="176"/>
        <v>0</v>
      </c>
      <c r="R163" s="34">
        <f t="shared" si="176"/>
        <v>0</v>
      </c>
      <c r="S163" s="19">
        <f t="shared" si="176"/>
        <v>0</v>
      </c>
      <c r="T163" s="19">
        <f t="shared" si="176"/>
        <v>773585</v>
      </c>
      <c r="U163" s="19">
        <f t="shared" si="176"/>
        <v>0</v>
      </c>
      <c r="V163" s="19">
        <f t="shared" si="176"/>
        <v>0</v>
      </c>
      <c r="W163" s="19">
        <f t="shared" si="176"/>
        <v>335484</v>
      </c>
      <c r="X163" s="19">
        <f t="shared" si="176"/>
        <v>382292</v>
      </c>
      <c r="Y163" s="19">
        <f t="shared" si="176"/>
        <v>0</v>
      </c>
      <c r="Z163" s="19">
        <f t="shared" si="176"/>
        <v>0</v>
      </c>
      <c r="AA163" s="19">
        <f t="shared" si="176"/>
        <v>55029</v>
      </c>
      <c r="AB163" s="19">
        <f t="shared" si="176"/>
        <v>780</v>
      </c>
      <c r="AC163" s="19">
        <f t="shared" si="176"/>
        <v>0</v>
      </c>
      <c r="AD163" s="19">
        <f t="shared" si="176"/>
        <v>0</v>
      </c>
      <c r="AE163" s="19">
        <f t="shared" si="176"/>
        <v>0</v>
      </c>
      <c r="AF163" s="33">
        <f t="shared" si="176"/>
        <v>126500</v>
      </c>
      <c r="AG163" s="34">
        <f t="shared" si="176"/>
        <v>16500</v>
      </c>
      <c r="AH163" s="19">
        <f t="shared" si="176"/>
        <v>0</v>
      </c>
      <c r="AI163" s="19">
        <f t="shared" si="176"/>
        <v>0</v>
      </c>
      <c r="AJ163" s="19">
        <f t="shared" si="176"/>
        <v>10000</v>
      </c>
      <c r="AK163" s="47"/>
      <c r="AL163" s="48"/>
      <c r="AM163" s="50">
        <f aca="true" t="shared" si="177" ref="AM163:AS163">AM164+AM167+AM169</f>
        <v>0</v>
      </c>
      <c r="AN163" s="19">
        <f t="shared" si="177"/>
        <v>40000</v>
      </c>
      <c r="AO163" s="19">
        <f t="shared" si="177"/>
        <v>60000</v>
      </c>
      <c r="AP163" s="19">
        <f t="shared" si="177"/>
        <v>100000</v>
      </c>
      <c r="AQ163" s="19">
        <f t="shared" si="177"/>
        <v>0</v>
      </c>
      <c r="AR163" s="19">
        <f t="shared" si="177"/>
        <v>0</v>
      </c>
      <c r="AS163" s="19">
        <f t="shared" si="177"/>
        <v>100000</v>
      </c>
      <c r="AT163" s="61"/>
    </row>
    <row r="164" spans="1:46" s="5" customFormat="1" ht="13.5">
      <c r="A164" s="14" t="s">
        <v>380</v>
      </c>
      <c r="B164" s="18" t="s">
        <v>381</v>
      </c>
      <c r="C164" s="19">
        <f aca="true" t="shared" si="178" ref="C164:AJ164">SUM(C165:C166)</f>
        <v>888100</v>
      </c>
      <c r="D164" s="19">
        <f t="shared" si="178"/>
        <v>325812</v>
      </c>
      <c r="E164" s="19">
        <f t="shared" si="178"/>
        <v>160692</v>
      </c>
      <c r="F164" s="19">
        <f t="shared" si="178"/>
        <v>0</v>
      </c>
      <c r="G164" s="19">
        <f t="shared" si="178"/>
        <v>0</v>
      </c>
      <c r="H164" s="19">
        <f t="shared" si="178"/>
        <v>72420</v>
      </c>
      <c r="I164" s="19">
        <f t="shared" si="178"/>
        <v>4704</v>
      </c>
      <c r="J164" s="19">
        <f t="shared" si="178"/>
        <v>0</v>
      </c>
      <c r="K164" s="19">
        <f t="shared" si="178"/>
        <v>13080</v>
      </c>
      <c r="L164" s="19">
        <f t="shared" si="178"/>
        <v>7200</v>
      </c>
      <c r="M164" s="19">
        <f t="shared" si="178"/>
        <v>20625</v>
      </c>
      <c r="N164" s="19">
        <f t="shared" si="178"/>
        <v>22500</v>
      </c>
      <c r="O164" s="19">
        <f t="shared" si="178"/>
        <v>11200</v>
      </c>
      <c r="P164" s="19">
        <f t="shared" si="178"/>
        <v>13391</v>
      </c>
      <c r="Q164" s="33">
        <f t="shared" si="178"/>
        <v>0</v>
      </c>
      <c r="R164" s="34">
        <f t="shared" si="178"/>
        <v>0</v>
      </c>
      <c r="S164" s="19">
        <f t="shared" si="178"/>
        <v>0</v>
      </c>
      <c r="T164" s="19">
        <f t="shared" si="178"/>
        <v>496288</v>
      </c>
      <c r="U164" s="19">
        <f t="shared" si="178"/>
        <v>0</v>
      </c>
      <c r="V164" s="19">
        <f t="shared" si="178"/>
        <v>0</v>
      </c>
      <c r="W164" s="19">
        <f t="shared" si="178"/>
        <v>223860</v>
      </c>
      <c r="X164" s="19">
        <f t="shared" si="178"/>
        <v>250948</v>
      </c>
      <c r="Y164" s="19">
        <f t="shared" si="178"/>
        <v>0</v>
      </c>
      <c r="Z164" s="19">
        <f t="shared" si="178"/>
        <v>0</v>
      </c>
      <c r="AA164" s="19">
        <f t="shared" si="178"/>
        <v>21060</v>
      </c>
      <c r="AB164" s="19">
        <f t="shared" si="178"/>
        <v>420</v>
      </c>
      <c r="AC164" s="19">
        <f t="shared" si="178"/>
        <v>0</v>
      </c>
      <c r="AD164" s="19">
        <f t="shared" si="178"/>
        <v>0</v>
      </c>
      <c r="AE164" s="19">
        <f t="shared" si="178"/>
        <v>0</v>
      </c>
      <c r="AF164" s="33">
        <f t="shared" si="178"/>
        <v>66000</v>
      </c>
      <c r="AG164" s="34">
        <f t="shared" si="178"/>
        <v>6000</v>
      </c>
      <c r="AH164" s="19">
        <f t="shared" si="178"/>
        <v>0</v>
      </c>
      <c r="AI164" s="19">
        <f t="shared" si="178"/>
        <v>0</v>
      </c>
      <c r="AJ164" s="19">
        <f t="shared" si="178"/>
        <v>10000</v>
      </c>
      <c r="AK164" s="47"/>
      <c r="AL164" s="48"/>
      <c r="AM164" s="50">
        <f aca="true" t="shared" si="179" ref="AM164:AS164">SUM(AM165:AM166)</f>
        <v>0</v>
      </c>
      <c r="AN164" s="19">
        <f t="shared" si="179"/>
        <v>20000</v>
      </c>
      <c r="AO164" s="19">
        <f t="shared" si="179"/>
        <v>30000</v>
      </c>
      <c r="AP164" s="19">
        <f t="shared" si="179"/>
        <v>0</v>
      </c>
      <c r="AQ164" s="19">
        <f t="shared" si="179"/>
        <v>0</v>
      </c>
      <c r="AR164" s="19">
        <f t="shared" si="179"/>
        <v>0</v>
      </c>
      <c r="AS164" s="19">
        <f t="shared" si="179"/>
        <v>0</v>
      </c>
      <c r="AT164" s="61"/>
    </row>
    <row r="165" spans="1:46" s="6" customFormat="1" ht="27">
      <c r="A165" s="20" t="s">
        <v>382</v>
      </c>
      <c r="B165" s="21" t="s">
        <v>383</v>
      </c>
      <c r="C165" s="22">
        <f aca="true" t="shared" si="180" ref="C165:C168">D165+T165+AF165+AP165</f>
        <v>755883</v>
      </c>
      <c r="D165" s="22">
        <f aca="true" t="shared" si="181" ref="D165:D168">SUM(E165:S165)</f>
        <v>273109</v>
      </c>
      <c r="E165" s="22">
        <v>134064</v>
      </c>
      <c r="F165" s="22"/>
      <c r="G165" s="22"/>
      <c r="H165" s="22">
        <v>72420</v>
      </c>
      <c r="I165" s="22">
        <v>3528</v>
      </c>
      <c r="J165" s="22"/>
      <c r="K165" s="22"/>
      <c r="L165" s="22"/>
      <c r="M165" s="22">
        <v>20625</v>
      </c>
      <c r="N165" s="22">
        <v>22500</v>
      </c>
      <c r="O165" s="22">
        <v>8800</v>
      </c>
      <c r="P165" s="22">
        <v>11172</v>
      </c>
      <c r="Q165" s="35"/>
      <c r="R165" s="36"/>
      <c r="S165" s="22"/>
      <c r="T165" s="22">
        <f aca="true" t="shared" si="182" ref="T165:T168">SUM(U165:AE165)</f>
        <v>418274</v>
      </c>
      <c r="U165" s="22"/>
      <c r="V165" s="22"/>
      <c r="W165" s="22">
        <v>192372</v>
      </c>
      <c r="X165" s="22">
        <v>208452</v>
      </c>
      <c r="Y165" s="22"/>
      <c r="Z165" s="22"/>
      <c r="AA165" s="22">
        <v>17120</v>
      </c>
      <c r="AB165" s="22">
        <v>330</v>
      </c>
      <c r="AC165" s="22"/>
      <c r="AD165" s="22"/>
      <c r="AE165" s="22"/>
      <c r="AF165" s="35">
        <f aca="true" t="shared" si="183" ref="AF165:AF168">SUM(AG165:AO165)</f>
        <v>64500</v>
      </c>
      <c r="AG165" s="36">
        <v>4500</v>
      </c>
      <c r="AH165" s="22"/>
      <c r="AI165" s="22"/>
      <c r="AJ165" s="22">
        <v>10000</v>
      </c>
      <c r="AK165" s="47"/>
      <c r="AL165" s="48"/>
      <c r="AM165" s="51"/>
      <c r="AN165" s="22">
        <v>20000</v>
      </c>
      <c r="AO165" s="22">
        <v>30000</v>
      </c>
      <c r="AP165" s="22">
        <f aca="true" t="shared" si="184" ref="AP165:AP168">SUM(AQ165:AS165)</f>
        <v>0</v>
      </c>
      <c r="AQ165" s="22"/>
      <c r="AR165" s="22"/>
      <c r="AS165" s="22"/>
      <c r="AT165" s="59" t="s">
        <v>384</v>
      </c>
    </row>
    <row r="166" spans="1:46" s="6" customFormat="1" ht="27">
      <c r="A166" s="20" t="s">
        <v>385</v>
      </c>
      <c r="B166" s="21" t="s">
        <v>386</v>
      </c>
      <c r="C166" s="22">
        <f t="shared" si="180"/>
        <v>132217</v>
      </c>
      <c r="D166" s="22">
        <f t="shared" si="181"/>
        <v>52703</v>
      </c>
      <c r="E166" s="22">
        <v>26628</v>
      </c>
      <c r="F166" s="22"/>
      <c r="G166" s="22"/>
      <c r="H166" s="22"/>
      <c r="I166" s="22">
        <v>1176</v>
      </c>
      <c r="J166" s="22"/>
      <c r="K166" s="22">
        <v>13080</v>
      </c>
      <c r="L166" s="22">
        <v>7200</v>
      </c>
      <c r="M166" s="22"/>
      <c r="N166" s="22"/>
      <c r="O166" s="22">
        <v>2400</v>
      </c>
      <c r="P166" s="22">
        <v>2219</v>
      </c>
      <c r="Q166" s="35"/>
      <c r="R166" s="36"/>
      <c r="S166" s="22"/>
      <c r="T166" s="22">
        <f t="shared" si="182"/>
        <v>78014</v>
      </c>
      <c r="U166" s="22"/>
      <c r="V166" s="22"/>
      <c r="W166" s="22">
        <v>31488</v>
      </c>
      <c r="X166" s="22">
        <v>42496</v>
      </c>
      <c r="Y166" s="22"/>
      <c r="Z166" s="22"/>
      <c r="AA166" s="22">
        <v>3940</v>
      </c>
      <c r="AB166" s="22">
        <v>90</v>
      </c>
      <c r="AC166" s="22"/>
      <c r="AD166" s="22"/>
      <c r="AE166" s="22"/>
      <c r="AF166" s="35">
        <f t="shared" si="183"/>
        <v>1500</v>
      </c>
      <c r="AG166" s="36">
        <v>1500</v>
      </c>
      <c r="AH166" s="22"/>
      <c r="AI166" s="22"/>
      <c r="AJ166" s="22"/>
      <c r="AK166" s="47"/>
      <c r="AL166" s="48"/>
      <c r="AM166" s="51"/>
      <c r="AN166" s="22"/>
      <c r="AO166" s="22"/>
      <c r="AP166" s="22">
        <f t="shared" si="184"/>
        <v>0</v>
      </c>
      <c r="AQ166" s="22"/>
      <c r="AR166" s="22"/>
      <c r="AS166" s="22"/>
      <c r="AT166" s="60"/>
    </row>
    <row r="167" spans="1:46" s="5" customFormat="1" ht="13.5">
      <c r="A167" s="14" t="s">
        <v>387</v>
      </c>
      <c r="B167" s="18" t="s">
        <v>388</v>
      </c>
      <c r="C167" s="19">
        <f aca="true" t="shared" si="185" ref="C167:AJ167">SUM(C168)</f>
        <v>893540</v>
      </c>
      <c r="D167" s="19">
        <f t="shared" si="185"/>
        <v>555743</v>
      </c>
      <c r="E167" s="19">
        <f t="shared" si="185"/>
        <v>249024</v>
      </c>
      <c r="F167" s="19">
        <f t="shared" si="185"/>
        <v>0</v>
      </c>
      <c r="G167" s="19">
        <f t="shared" si="185"/>
        <v>0</v>
      </c>
      <c r="H167" s="19">
        <f t="shared" si="185"/>
        <v>0</v>
      </c>
      <c r="I167" s="19">
        <f t="shared" si="185"/>
        <v>8232</v>
      </c>
      <c r="J167" s="19">
        <f t="shared" si="185"/>
        <v>160560</v>
      </c>
      <c r="K167" s="19">
        <f t="shared" si="185"/>
        <v>0</v>
      </c>
      <c r="L167" s="19">
        <f t="shared" si="185"/>
        <v>0</v>
      </c>
      <c r="M167" s="19">
        <f t="shared" si="185"/>
        <v>46475</v>
      </c>
      <c r="N167" s="19">
        <f t="shared" si="185"/>
        <v>50700</v>
      </c>
      <c r="O167" s="19">
        <f t="shared" si="185"/>
        <v>20000</v>
      </c>
      <c r="P167" s="19">
        <f t="shared" si="185"/>
        <v>20752</v>
      </c>
      <c r="Q167" s="33">
        <f t="shared" si="185"/>
        <v>0</v>
      </c>
      <c r="R167" s="34">
        <f t="shared" si="185"/>
        <v>0</v>
      </c>
      <c r="S167" s="19">
        <f t="shared" si="185"/>
        <v>0</v>
      </c>
      <c r="T167" s="19">
        <f t="shared" si="185"/>
        <v>277297</v>
      </c>
      <c r="U167" s="19">
        <f t="shared" si="185"/>
        <v>0</v>
      </c>
      <c r="V167" s="19">
        <f t="shared" si="185"/>
        <v>0</v>
      </c>
      <c r="W167" s="19">
        <f t="shared" si="185"/>
        <v>111624</v>
      </c>
      <c r="X167" s="19">
        <f t="shared" si="185"/>
        <v>131344</v>
      </c>
      <c r="Y167" s="19">
        <f t="shared" si="185"/>
        <v>0</v>
      </c>
      <c r="Z167" s="19">
        <f t="shared" si="185"/>
        <v>0</v>
      </c>
      <c r="AA167" s="19">
        <f t="shared" si="185"/>
        <v>33969</v>
      </c>
      <c r="AB167" s="19">
        <f t="shared" si="185"/>
        <v>360</v>
      </c>
      <c r="AC167" s="19">
        <f t="shared" si="185"/>
        <v>0</v>
      </c>
      <c r="AD167" s="19">
        <f t="shared" si="185"/>
        <v>0</v>
      </c>
      <c r="AE167" s="19">
        <f t="shared" si="185"/>
        <v>0</v>
      </c>
      <c r="AF167" s="33">
        <f t="shared" si="185"/>
        <v>60500</v>
      </c>
      <c r="AG167" s="34">
        <f t="shared" si="185"/>
        <v>10500</v>
      </c>
      <c r="AH167" s="19">
        <f t="shared" si="185"/>
        <v>0</v>
      </c>
      <c r="AI167" s="19">
        <f t="shared" si="185"/>
        <v>0</v>
      </c>
      <c r="AJ167" s="19">
        <f t="shared" si="185"/>
        <v>0</v>
      </c>
      <c r="AK167" s="47"/>
      <c r="AL167" s="48"/>
      <c r="AM167" s="50">
        <f aca="true" t="shared" si="186" ref="AM167:AS167">SUM(AM168)</f>
        <v>0</v>
      </c>
      <c r="AN167" s="19">
        <f t="shared" si="186"/>
        <v>20000</v>
      </c>
      <c r="AO167" s="19">
        <f t="shared" si="186"/>
        <v>30000</v>
      </c>
      <c r="AP167" s="19">
        <f t="shared" si="186"/>
        <v>0</v>
      </c>
      <c r="AQ167" s="19">
        <f t="shared" si="186"/>
        <v>0</v>
      </c>
      <c r="AR167" s="19">
        <f t="shared" si="186"/>
        <v>0</v>
      </c>
      <c r="AS167" s="19">
        <f t="shared" si="186"/>
        <v>0</v>
      </c>
      <c r="AT167" s="61"/>
    </row>
    <row r="168" spans="1:46" s="4" customFormat="1" ht="27">
      <c r="A168" s="20" t="s">
        <v>389</v>
      </c>
      <c r="B168" s="21" t="s">
        <v>390</v>
      </c>
      <c r="C168" s="22">
        <f t="shared" si="180"/>
        <v>893540</v>
      </c>
      <c r="D168" s="22">
        <f t="shared" si="181"/>
        <v>555743</v>
      </c>
      <c r="E168" s="22">
        <v>249024</v>
      </c>
      <c r="F168" s="22">
        <v>0</v>
      </c>
      <c r="G168" s="22">
        <v>0</v>
      </c>
      <c r="H168" s="22">
        <v>0</v>
      </c>
      <c r="I168" s="22">
        <v>8232</v>
      </c>
      <c r="J168" s="22">
        <v>160560</v>
      </c>
      <c r="K168" s="22">
        <v>0</v>
      </c>
      <c r="L168" s="22">
        <v>0</v>
      </c>
      <c r="M168" s="22">
        <v>46475</v>
      </c>
      <c r="N168" s="22">
        <v>50700</v>
      </c>
      <c r="O168" s="22">
        <v>20000</v>
      </c>
      <c r="P168" s="22">
        <v>20752</v>
      </c>
      <c r="Q168" s="35">
        <v>0</v>
      </c>
      <c r="R168" s="36">
        <v>0</v>
      </c>
      <c r="S168" s="22">
        <v>0</v>
      </c>
      <c r="T168" s="22">
        <f t="shared" si="182"/>
        <v>277297</v>
      </c>
      <c r="U168" s="22">
        <v>0</v>
      </c>
      <c r="V168" s="22">
        <v>0</v>
      </c>
      <c r="W168" s="22">
        <v>111624</v>
      </c>
      <c r="X168" s="22">
        <v>131344</v>
      </c>
      <c r="Y168" s="22">
        <v>0</v>
      </c>
      <c r="Z168" s="22">
        <v>0</v>
      </c>
      <c r="AA168" s="22">
        <v>33969</v>
      </c>
      <c r="AB168" s="22">
        <v>360</v>
      </c>
      <c r="AC168" s="22">
        <v>0</v>
      </c>
      <c r="AD168" s="22">
        <v>0</v>
      </c>
      <c r="AE168" s="22">
        <v>0</v>
      </c>
      <c r="AF168" s="35">
        <f t="shared" si="183"/>
        <v>60500</v>
      </c>
      <c r="AG168" s="36">
        <v>10500</v>
      </c>
      <c r="AH168" s="22">
        <v>0</v>
      </c>
      <c r="AI168" s="22">
        <v>0</v>
      </c>
      <c r="AJ168" s="22">
        <v>0</v>
      </c>
      <c r="AK168" s="47"/>
      <c r="AL168" s="48"/>
      <c r="AM168" s="51">
        <v>0</v>
      </c>
      <c r="AN168" s="22">
        <v>20000</v>
      </c>
      <c r="AO168" s="22">
        <v>30000</v>
      </c>
      <c r="AP168" s="22">
        <f t="shared" si="184"/>
        <v>0</v>
      </c>
      <c r="AQ168" s="22"/>
      <c r="AR168" s="22">
        <v>0</v>
      </c>
      <c r="AS168" s="22">
        <v>0</v>
      </c>
      <c r="AT168" s="62" t="s">
        <v>391</v>
      </c>
    </row>
    <row r="169" spans="1:46" s="5" customFormat="1" ht="13.5">
      <c r="A169" s="14" t="s">
        <v>392</v>
      </c>
      <c r="B169" s="18" t="s">
        <v>393</v>
      </c>
      <c r="C169" s="19">
        <f aca="true" t="shared" si="187" ref="C169:AJ169">SUM(C170)</f>
        <v>500000</v>
      </c>
      <c r="D169" s="19">
        <f t="shared" si="187"/>
        <v>400000</v>
      </c>
      <c r="E169" s="19">
        <f t="shared" si="187"/>
        <v>400000</v>
      </c>
      <c r="F169" s="19">
        <f t="shared" si="187"/>
        <v>0</v>
      </c>
      <c r="G169" s="19">
        <f t="shared" si="187"/>
        <v>0</v>
      </c>
      <c r="H169" s="19">
        <f t="shared" si="187"/>
        <v>0</v>
      </c>
      <c r="I169" s="19">
        <f t="shared" si="187"/>
        <v>0</v>
      </c>
      <c r="J169" s="19">
        <f t="shared" si="187"/>
        <v>0</v>
      </c>
      <c r="K169" s="19">
        <f t="shared" si="187"/>
        <v>0</v>
      </c>
      <c r="L169" s="19">
        <f t="shared" si="187"/>
        <v>0</v>
      </c>
      <c r="M169" s="19">
        <f t="shared" si="187"/>
        <v>0</v>
      </c>
      <c r="N169" s="19">
        <f t="shared" si="187"/>
        <v>0</v>
      </c>
      <c r="O169" s="19">
        <f t="shared" si="187"/>
        <v>0</v>
      </c>
      <c r="P169" s="19">
        <f t="shared" si="187"/>
        <v>0</v>
      </c>
      <c r="Q169" s="33">
        <f t="shared" si="187"/>
        <v>0</v>
      </c>
      <c r="R169" s="34">
        <f t="shared" si="187"/>
        <v>0</v>
      </c>
      <c r="S169" s="19">
        <f t="shared" si="187"/>
        <v>0</v>
      </c>
      <c r="T169" s="19">
        <f t="shared" si="187"/>
        <v>0</v>
      </c>
      <c r="U169" s="19">
        <f t="shared" si="187"/>
        <v>0</v>
      </c>
      <c r="V169" s="19">
        <f t="shared" si="187"/>
        <v>0</v>
      </c>
      <c r="W169" s="19">
        <f t="shared" si="187"/>
        <v>0</v>
      </c>
      <c r="X169" s="19">
        <f t="shared" si="187"/>
        <v>0</v>
      </c>
      <c r="Y169" s="19">
        <f t="shared" si="187"/>
        <v>0</v>
      </c>
      <c r="Z169" s="19">
        <f t="shared" si="187"/>
        <v>0</v>
      </c>
      <c r="AA169" s="19">
        <f t="shared" si="187"/>
        <v>0</v>
      </c>
      <c r="AB169" s="19">
        <f t="shared" si="187"/>
        <v>0</v>
      </c>
      <c r="AC169" s="19">
        <f t="shared" si="187"/>
        <v>0</v>
      </c>
      <c r="AD169" s="19">
        <f t="shared" si="187"/>
        <v>0</v>
      </c>
      <c r="AE169" s="19">
        <f t="shared" si="187"/>
        <v>0</v>
      </c>
      <c r="AF169" s="33">
        <f t="shared" si="187"/>
        <v>0</v>
      </c>
      <c r="AG169" s="34">
        <f t="shared" si="187"/>
        <v>0</v>
      </c>
      <c r="AH169" s="19">
        <f t="shared" si="187"/>
        <v>0</v>
      </c>
      <c r="AI169" s="19">
        <f t="shared" si="187"/>
        <v>0</v>
      </c>
      <c r="AJ169" s="19">
        <f t="shared" si="187"/>
        <v>0</v>
      </c>
      <c r="AK169" s="47"/>
      <c r="AL169" s="48"/>
      <c r="AM169" s="50">
        <f aca="true" t="shared" si="188" ref="AM169:AS169">SUM(AM170)</f>
        <v>0</v>
      </c>
      <c r="AN169" s="19">
        <f t="shared" si="188"/>
        <v>0</v>
      </c>
      <c r="AO169" s="19">
        <f t="shared" si="188"/>
        <v>0</v>
      </c>
      <c r="AP169" s="19">
        <f t="shared" si="188"/>
        <v>100000</v>
      </c>
      <c r="AQ169" s="19">
        <f t="shared" si="188"/>
        <v>0</v>
      </c>
      <c r="AR169" s="19">
        <f t="shared" si="188"/>
        <v>0</v>
      </c>
      <c r="AS169" s="19">
        <f t="shared" si="188"/>
        <v>100000</v>
      </c>
      <c r="AT169" s="61"/>
    </row>
    <row r="170" spans="1:46" s="4" customFormat="1" ht="27">
      <c r="A170" s="20" t="s">
        <v>394</v>
      </c>
      <c r="B170" s="21" t="s">
        <v>395</v>
      </c>
      <c r="C170" s="22">
        <f>D170+T170+AF170+AP170</f>
        <v>500000</v>
      </c>
      <c r="D170" s="22">
        <f>SUM(E170:S170)</f>
        <v>400000</v>
      </c>
      <c r="E170" s="22">
        <v>400000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35">
        <v>0</v>
      </c>
      <c r="R170" s="36">
        <v>0</v>
      </c>
      <c r="S170" s="22">
        <v>0</v>
      </c>
      <c r="T170" s="22">
        <f>SUM(U170:AE170)</f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/>
      <c r="AB170" s="22">
        <v>0</v>
      </c>
      <c r="AC170" s="22">
        <v>0</v>
      </c>
      <c r="AD170" s="22">
        <v>0</v>
      </c>
      <c r="AE170" s="22">
        <v>0</v>
      </c>
      <c r="AF170" s="35">
        <f>SUM(AG170:AO170)</f>
        <v>0</v>
      </c>
      <c r="AG170" s="36">
        <v>0</v>
      </c>
      <c r="AH170" s="22">
        <v>0</v>
      </c>
      <c r="AI170" s="22">
        <v>0</v>
      </c>
      <c r="AJ170" s="22">
        <v>0</v>
      </c>
      <c r="AK170" s="47"/>
      <c r="AL170" s="48"/>
      <c r="AM170" s="51">
        <v>0</v>
      </c>
      <c r="AN170" s="22"/>
      <c r="AO170" s="22">
        <v>0</v>
      </c>
      <c r="AP170" s="22">
        <f>SUM(AQ170:AS170)</f>
        <v>100000</v>
      </c>
      <c r="AQ170" s="22"/>
      <c r="AR170" s="22">
        <v>0</v>
      </c>
      <c r="AS170" s="22">
        <v>100000</v>
      </c>
      <c r="AT170" s="62" t="s">
        <v>396</v>
      </c>
    </row>
    <row r="171" spans="1:46" s="5" customFormat="1" ht="13.5">
      <c r="A171" s="14" t="s">
        <v>397</v>
      </c>
      <c r="B171" s="18" t="s">
        <v>398</v>
      </c>
      <c r="C171" s="19">
        <f aca="true" t="shared" si="189" ref="C171:AJ171">C172+C180+C182</f>
        <v>17964209</v>
      </c>
      <c r="D171" s="19">
        <f t="shared" si="189"/>
        <v>7397127</v>
      </c>
      <c r="E171" s="19">
        <f t="shared" si="189"/>
        <v>3484718</v>
      </c>
      <c r="F171" s="19">
        <f t="shared" si="189"/>
        <v>58575</v>
      </c>
      <c r="G171" s="19">
        <f t="shared" si="189"/>
        <v>0</v>
      </c>
      <c r="H171" s="19">
        <f t="shared" si="189"/>
        <v>143280</v>
      </c>
      <c r="I171" s="19">
        <f t="shared" si="189"/>
        <v>111720</v>
      </c>
      <c r="J171" s="19">
        <f t="shared" si="189"/>
        <v>1513356</v>
      </c>
      <c r="K171" s="19">
        <f t="shared" si="189"/>
        <v>385814</v>
      </c>
      <c r="L171" s="19">
        <f t="shared" si="189"/>
        <v>231406</v>
      </c>
      <c r="M171" s="19">
        <f t="shared" si="189"/>
        <v>377300</v>
      </c>
      <c r="N171" s="19">
        <f t="shared" si="189"/>
        <v>473275</v>
      </c>
      <c r="O171" s="19">
        <f t="shared" si="189"/>
        <v>306080</v>
      </c>
      <c r="P171" s="19">
        <f t="shared" si="189"/>
        <v>290393</v>
      </c>
      <c r="Q171" s="33">
        <f t="shared" si="189"/>
        <v>0</v>
      </c>
      <c r="R171" s="34">
        <f t="shared" si="189"/>
        <v>19440</v>
      </c>
      <c r="S171" s="19">
        <f t="shared" si="189"/>
        <v>1770</v>
      </c>
      <c r="T171" s="19">
        <f t="shared" si="189"/>
        <v>5444532</v>
      </c>
      <c r="U171" s="19">
        <f t="shared" si="189"/>
        <v>0</v>
      </c>
      <c r="V171" s="19">
        <f t="shared" si="189"/>
        <v>0</v>
      </c>
      <c r="W171" s="19">
        <f t="shared" si="189"/>
        <v>2371329</v>
      </c>
      <c r="X171" s="19">
        <f t="shared" si="189"/>
        <v>2395409</v>
      </c>
      <c r="Y171" s="19">
        <f t="shared" si="189"/>
        <v>1937</v>
      </c>
      <c r="Z171" s="19">
        <f t="shared" si="189"/>
        <v>5652</v>
      </c>
      <c r="AA171" s="19">
        <f t="shared" si="189"/>
        <v>479337</v>
      </c>
      <c r="AB171" s="19">
        <f t="shared" si="189"/>
        <v>4350</v>
      </c>
      <c r="AC171" s="19">
        <f t="shared" si="189"/>
        <v>47008</v>
      </c>
      <c r="AD171" s="19">
        <f t="shared" si="189"/>
        <v>139510</v>
      </c>
      <c r="AE171" s="19">
        <f t="shared" si="189"/>
        <v>0</v>
      </c>
      <c r="AF171" s="33">
        <f t="shared" si="189"/>
        <v>1404750</v>
      </c>
      <c r="AG171" s="34">
        <f t="shared" si="189"/>
        <v>142500</v>
      </c>
      <c r="AH171" s="19">
        <f t="shared" si="189"/>
        <v>214000</v>
      </c>
      <c r="AI171" s="19">
        <f t="shared" si="189"/>
        <v>108250</v>
      </c>
      <c r="AJ171" s="19">
        <f t="shared" si="189"/>
        <v>80000</v>
      </c>
      <c r="AK171" s="47"/>
      <c r="AL171" s="48"/>
      <c r="AM171" s="50">
        <f aca="true" t="shared" si="190" ref="AM171:AS171">AM172+AM180+AM182</f>
        <v>0</v>
      </c>
      <c r="AN171" s="19">
        <f t="shared" si="190"/>
        <v>80000</v>
      </c>
      <c r="AO171" s="19">
        <f t="shared" si="190"/>
        <v>780000</v>
      </c>
      <c r="AP171" s="19">
        <f t="shared" si="190"/>
        <v>3717800</v>
      </c>
      <c r="AQ171" s="19">
        <f t="shared" si="190"/>
        <v>1400000</v>
      </c>
      <c r="AR171" s="19">
        <f t="shared" si="190"/>
        <v>626200</v>
      </c>
      <c r="AS171" s="19">
        <f t="shared" si="190"/>
        <v>1691600</v>
      </c>
      <c r="AT171" s="61"/>
    </row>
    <row r="172" spans="1:46" s="5" customFormat="1" ht="13.5">
      <c r="A172" s="14" t="s">
        <v>399</v>
      </c>
      <c r="B172" s="18" t="s">
        <v>400</v>
      </c>
      <c r="C172" s="19">
        <f aca="true" t="shared" si="191" ref="C172:AJ172">SUM(C173:C179)</f>
        <v>8748462</v>
      </c>
      <c r="D172" s="19">
        <f t="shared" si="191"/>
        <v>2424483</v>
      </c>
      <c r="E172" s="19">
        <f t="shared" si="191"/>
        <v>1230156</v>
      </c>
      <c r="F172" s="19">
        <f t="shared" si="191"/>
        <v>58575</v>
      </c>
      <c r="G172" s="19">
        <f t="shared" si="191"/>
        <v>0</v>
      </c>
      <c r="H172" s="19">
        <f t="shared" si="191"/>
        <v>143280</v>
      </c>
      <c r="I172" s="19">
        <f t="shared" si="191"/>
        <v>32928</v>
      </c>
      <c r="J172" s="19">
        <f t="shared" si="191"/>
        <v>192216</v>
      </c>
      <c r="K172" s="19">
        <f t="shared" si="191"/>
        <v>276780</v>
      </c>
      <c r="L172" s="19">
        <f t="shared" si="191"/>
        <v>165720</v>
      </c>
      <c r="M172" s="19">
        <f t="shared" si="191"/>
        <v>0</v>
      </c>
      <c r="N172" s="19">
        <f t="shared" si="191"/>
        <v>78475</v>
      </c>
      <c r="O172" s="19">
        <f t="shared" si="191"/>
        <v>124400</v>
      </c>
      <c r="P172" s="19">
        <f t="shared" si="191"/>
        <v>102513</v>
      </c>
      <c r="Q172" s="33">
        <f t="shared" si="191"/>
        <v>0</v>
      </c>
      <c r="R172" s="34">
        <f t="shared" si="191"/>
        <v>19440</v>
      </c>
      <c r="S172" s="19">
        <f t="shared" si="191"/>
        <v>0</v>
      </c>
      <c r="T172" s="19">
        <f t="shared" si="191"/>
        <v>4142329</v>
      </c>
      <c r="U172" s="19">
        <f t="shared" si="191"/>
        <v>0</v>
      </c>
      <c r="V172" s="19">
        <f t="shared" si="191"/>
        <v>0</v>
      </c>
      <c r="W172" s="19">
        <f t="shared" si="191"/>
        <v>1881137</v>
      </c>
      <c r="X172" s="19">
        <f t="shared" si="191"/>
        <v>1931129</v>
      </c>
      <c r="Y172" s="19">
        <f t="shared" si="191"/>
        <v>0</v>
      </c>
      <c r="Z172" s="19">
        <f t="shared" si="191"/>
        <v>5652</v>
      </c>
      <c r="AA172" s="19">
        <f t="shared" si="191"/>
        <v>168217</v>
      </c>
      <c r="AB172" s="19">
        <f t="shared" si="191"/>
        <v>3540</v>
      </c>
      <c r="AC172" s="19">
        <f t="shared" si="191"/>
        <v>13144</v>
      </c>
      <c r="AD172" s="19">
        <f t="shared" si="191"/>
        <v>139510</v>
      </c>
      <c r="AE172" s="19">
        <f t="shared" si="191"/>
        <v>0</v>
      </c>
      <c r="AF172" s="33">
        <f t="shared" si="191"/>
        <v>903250</v>
      </c>
      <c r="AG172" s="34">
        <f t="shared" si="191"/>
        <v>51000</v>
      </c>
      <c r="AH172" s="19">
        <f t="shared" si="191"/>
        <v>74000</v>
      </c>
      <c r="AI172" s="19">
        <f t="shared" si="191"/>
        <v>108250</v>
      </c>
      <c r="AJ172" s="19">
        <f t="shared" si="191"/>
        <v>50000</v>
      </c>
      <c r="AK172" s="47"/>
      <c r="AL172" s="48"/>
      <c r="AM172" s="50">
        <f aca="true" t="shared" si="192" ref="AM172:AS172">SUM(AM173:AM179)</f>
        <v>0</v>
      </c>
      <c r="AN172" s="19">
        <f t="shared" si="192"/>
        <v>40000</v>
      </c>
      <c r="AO172" s="19">
        <f t="shared" si="192"/>
        <v>580000</v>
      </c>
      <c r="AP172" s="19">
        <f t="shared" si="192"/>
        <v>1278400</v>
      </c>
      <c r="AQ172" s="19">
        <f t="shared" si="192"/>
        <v>0</v>
      </c>
      <c r="AR172" s="19">
        <f t="shared" si="192"/>
        <v>513400</v>
      </c>
      <c r="AS172" s="19">
        <f t="shared" si="192"/>
        <v>765000</v>
      </c>
      <c r="AT172" s="61"/>
    </row>
    <row r="173" spans="1:46" s="4" customFormat="1" ht="54">
      <c r="A173" s="20" t="s">
        <v>401</v>
      </c>
      <c r="B173" s="21" t="s">
        <v>402</v>
      </c>
      <c r="C173" s="22">
        <f aca="true" t="shared" si="193" ref="C173:C179">D173+T173+AF173+AP173</f>
        <v>2554686</v>
      </c>
      <c r="D173" s="22">
        <f aca="true" t="shared" si="194" ref="D173:D179">SUM(E173:S173)</f>
        <v>426290</v>
      </c>
      <c r="E173" s="22">
        <v>226980</v>
      </c>
      <c r="F173" s="22">
        <v>0</v>
      </c>
      <c r="G173" s="22">
        <v>0</v>
      </c>
      <c r="H173" s="22">
        <v>2640</v>
      </c>
      <c r="I173" s="22">
        <v>5880</v>
      </c>
      <c r="J173" s="22">
        <v>122700</v>
      </c>
      <c r="K173" s="22">
        <v>0</v>
      </c>
      <c r="L173" s="22">
        <v>0</v>
      </c>
      <c r="M173" s="22">
        <v>0</v>
      </c>
      <c r="N173" s="22">
        <v>34375</v>
      </c>
      <c r="O173" s="22">
        <v>14800</v>
      </c>
      <c r="P173" s="22">
        <v>18915</v>
      </c>
      <c r="Q173" s="35">
        <v>0</v>
      </c>
      <c r="R173" s="36">
        <v>0</v>
      </c>
      <c r="S173" s="22">
        <v>0</v>
      </c>
      <c r="T173" s="22">
        <f aca="true" t="shared" si="195" ref="T173:T179">SUM(U173:AE173)</f>
        <v>627246</v>
      </c>
      <c r="U173" s="22">
        <v>0</v>
      </c>
      <c r="V173" s="22">
        <v>0</v>
      </c>
      <c r="W173" s="22">
        <v>290568</v>
      </c>
      <c r="X173" s="22">
        <v>307140</v>
      </c>
      <c r="Y173" s="22">
        <v>0</v>
      </c>
      <c r="Z173" s="22">
        <v>0</v>
      </c>
      <c r="AA173" s="22">
        <v>29028</v>
      </c>
      <c r="AB173" s="22">
        <v>510</v>
      </c>
      <c r="AC173" s="22">
        <v>0</v>
      </c>
      <c r="AD173" s="22">
        <v>0</v>
      </c>
      <c r="AE173" s="22">
        <v>0</v>
      </c>
      <c r="AF173" s="35">
        <f aca="true" t="shared" si="196" ref="AF173:AF179">SUM(AG173:AO173)</f>
        <v>374750</v>
      </c>
      <c r="AG173" s="36">
        <v>7500</v>
      </c>
      <c r="AH173" s="22">
        <v>29000</v>
      </c>
      <c r="AI173" s="22">
        <v>88250</v>
      </c>
      <c r="AJ173" s="22">
        <v>30000</v>
      </c>
      <c r="AK173" s="47"/>
      <c r="AL173" s="48"/>
      <c r="AM173" s="51">
        <v>0</v>
      </c>
      <c r="AN173" s="22">
        <v>20000</v>
      </c>
      <c r="AO173" s="22">
        <v>200000</v>
      </c>
      <c r="AP173" s="22">
        <f aca="true" t="shared" si="197" ref="AP173:AP179">SUM(AQ173:AS173)</f>
        <v>1126400</v>
      </c>
      <c r="AQ173" s="22"/>
      <c r="AR173" s="22">
        <v>413400</v>
      </c>
      <c r="AS173" s="22">
        <v>713000</v>
      </c>
      <c r="AT173" s="62" t="s">
        <v>403</v>
      </c>
    </row>
    <row r="174" spans="1:46" s="6" customFormat="1" ht="27">
      <c r="A174" s="20" t="s">
        <v>401</v>
      </c>
      <c r="B174" s="21" t="s">
        <v>404</v>
      </c>
      <c r="C174" s="22">
        <f t="shared" si="193"/>
        <v>906412</v>
      </c>
      <c r="D174" s="22">
        <f t="shared" si="194"/>
        <v>530268</v>
      </c>
      <c r="E174" s="22">
        <v>241668</v>
      </c>
      <c r="F174" s="22">
        <v>40425</v>
      </c>
      <c r="G174" s="22"/>
      <c r="H174" s="22">
        <v>140640</v>
      </c>
      <c r="I174" s="22"/>
      <c r="J174" s="22">
        <v>7056</v>
      </c>
      <c r="K174" s="22"/>
      <c r="L174" s="22"/>
      <c r="M174" s="22"/>
      <c r="N174" s="22">
        <v>44100</v>
      </c>
      <c r="O174" s="22">
        <v>16800</v>
      </c>
      <c r="P174" s="22">
        <v>20139</v>
      </c>
      <c r="Q174" s="35"/>
      <c r="R174" s="36">
        <v>19440</v>
      </c>
      <c r="S174" s="22"/>
      <c r="T174" s="22">
        <f t="shared" si="195"/>
        <v>237144</v>
      </c>
      <c r="U174" s="22"/>
      <c r="V174" s="22"/>
      <c r="W174" s="22">
        <v>98484</v>
      </c>
      <c r="X174" s="22">
        <v>106644</v>
      </c>
      <c r="Y174" s="22"/>
      <c r="Z174" s="22"/>
      <c r="AA174" s="22">
        <v>31716</v>
      </c>
      <c r="AB174" s="22">
        <v>300</v>
      </c>
      <c r="AC174" s="22"/>
      <c r="AD174" s="22"/>
      <c r="AE174" s="22"/>
      <c r="AF174" s="35">
        <f t="shared" si="196"/>
        <v>139000</v>
      </c>
      <c r="AG174" s="36">
        <v>9000</v>
      </c>
      <c r="AH174" s="22"/>
      <c r="AI174" s="22"/>
      <c r="AJ174" s="22">
        <v>10000</v>
      </c>
      <c r="AK174" s="47"/>
      <c r="AL174" s="48"/>
      <c r="AM174" s="51"/>
      <c r="AN174" s="22">
        <v>20000</v>
      </c>
      <c r="AO174" s="22">
        <v>100000</v>
      </c>
      <c r="AP174" s="22">
        <f t="shared" si="197"/>
        <v>0</v>
      </c>
      <c r="AQ174" s="22"/>
      <c r="AR174" s="22"/>
      <c r="AS174" s="22"/>
      <c r="AT174" s="62" t="s">
        <v>405</v>
      </c>
    </row>
    <row r="175" spans="1:46" s="4" customFormat="1" ht="27">
      <c r="A175" s="20" t="s">
        <v>406</v>
      </c>
      <c r="B175" s="21" t="s">
        <v>407</v>
      </c>
      <c r="C175" s="22">
        <f t="shared" si="193"/>
        <v>854351</v>
      </c>
      <c r="D175" s="22">
        <f t="shared" si="194"/>
        <v>462812</v>
      </c>
      <c r="E175" s="22">
        <v>243120</v>
      </c>
      <c r="F175" s="22">
        <v>0</v>
      </c>
      <c r="G175" s="22">
        <v>0</v>
      </c>
      <c r="H175" s="22">
        <v>0</v>
      </c>
      <c r="I175" s="22">
        <v>8232</v>
      </c>
      <c r="J175" s="22">
        <v>0</v>
      </c>
      <c r="K175" s="22">
        <v>98208</v>
      </c>
      <c r="L175" s="22">
        <v>57792</v>
      </c>
      <c r="M175" s="22">
        <v>0</v>
      </c>
      <c r="N175" s="22">
        <v>0</v>
      </c>
      <c r="O175" s="22">
        <v>35200</v>
      </c>
      <c r="P175" s="22">
        <v>20260</v>
      </c>
      <c r="Q175" s="35">
        <v>0</v>
      </c>
      <c r="R175" s="36">
        <v>0</v>
      </c>
      <c r="S175" s="22">
        <v>0</v>
      </c>
      <c r="T175" s="22">
        <f t="shared" si="195"/>
        <v>279039</v>
      </c>
      <c r="U175" s="22">
        <v>0</v>
      </c>
      <c r="V175" s="22">
        <v>0</v>
      </c>
      <c r="W175" s="22">
        <v>244440</v>
      </c>
      <c r="X175" s="22">
        <v>0</v>
      </c>
      <c r="Y175" s="22">
        <v>0</v>
      </c>
      <c r="Z175" s="22">
        <v>0</v>
      </c>
      <c r="AA175" s="22">
        <v>34209</v>
      </c>
      <c r="AB175" s="22">
        <v>390</v>
      </c>
      <c r="AC175" s="22">
        <v>0</v>
      </c>
      <c r="AD175" s="22">
        <v>0</v>
      </c>
      <c r="AE175" s="22">
        <v>0</v>
      </c>
      <c r="AF175" s="35">
        <f t="shared" si="196"/>
        <v>30500</v>
      </c>
      <c r="AG175" s="36">
        <v>10500</v>
      </c>
      <c r="AH175" s="22">
        <v>20000</v>
      </c>
      <c r="AI175" s="22">
        <v>0</v>
      </c>
      <c r="AJ175" s="22">
        <v>0</v>
      </c>
      <c r="AK175" s="47"/>
      <c r="AL175" s="48"/>
      <c r="AM175" s="51">
        <v>0</v>
      </c>
      <c r="AN175" s="22"/>
      <c r="AO175" s="22">
        <v>0</v>
      </c>
      <c r="AP175" s="22">
        <f t="shared" si="197"/>
        <v>82000</v>
      </c>
      <c r="AQ175" s="22"/>
      <c r="AR175" s="22">
        <v>50000</v>
      </c>
      <c r="AS175" s="22">
        <v>32000</v>
      </c>
      <c r="AT175" s="62" t="s">
        <v>408</v>
      </c>
    </row>
    <row r="176" spans="1:46" s="4" customFormat="1" ht="27">
      <c r="A176" s="20" t="s">
        <v>409</v>
      </c>
      <c r="B176" s="21" t="s">
        <v>410</v>
      </c>
      <c r="C176" s="22">
        <f t="shared" si="193"/>
        <v>2584584</v>
      </c>
      <c r="D176" s="22">
        <f t="shared" si="194"/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35">
        <v>0</v>
      </c>
      <c r="R176" s="36">
        <v>0</v>
      </c>
      <c r="S176" s="22">
        <v>0</v>
      </c>
      <c r="T176" s="22">
        <f t="shared" si="195"/>
        <v>2534584</v>
      </c>
      <c r="U176" s="22">
        <v>0</v>
      </c>
      <c r="V176" s="22">
        <v>0</v>
      </c>
      <c r="W176" s="22">
        <v>1141985</v>
      </c>
      <c r="X176" s="22">
        <v>1390889</v>
      </c>
      <c r="Y176" s="22">
        <v>0</v>
      </c>
      <c r="Z176" s="22">
        <v>0</v>
      </c>
      <c r="AA176" s="22">
        <v>0</v>
      </c>
      <c r="AB176" s="22">
        <v>1710</v>
      </c>
      <c r="AC176" s="22">
        <v>0</v>
      </c>
      <c r="AD176" s="22">
        <v>0</v>
      </c>
      <c r="AE176" s="22">
        <v>0</v>
      </c>
      <c r="AF176" s="35">
        <f t="shared" si="196"/>
        <v>50000</v>
      </c>
      <c r="AG176" s="36">
        <v>0</v>
      </c>
      <c r="AH176" s="22">
        <v>0</v>
      </c>
      <c r="AI176" s="22">
        <v>0</v>
      </c>
      <c r="AJ176" s="22">
        <v>0</v>
      </c>
      <c r="AK176" s="47"/>
      <c r="AL176" s="48"/>
      <c r="AM176" s="51">
        <v>0</v>
      </c>
      <c r="AN176" s="22"/>
      <c r="AO176" s="22">
        <v>50000</v>
      </c>
      <c r="AP176" s="22">
        <f t="shared" si="197"/>
        <v>0</v>
      </c>
      <c r="AQ176" s="22"/>
      <c r="AR176" s="22">
        <v>0</v>
      </c>
      <c r="AS176" s="22">
        <v>0</v>
      </c>
      <c r="AT176" s="62" t="s">
        <v>411</v>
      </c>
    </row>
    <row r="177" spans="1:46" s="4" customFormat="1" ht="27">
      <c r="A177" s="20" t="s">
        <v>412</v>
      </c>
      <c r="B177" s="21" t="s">
        <v>413</v>
      </c>
      <c r="C177" s="22">
        <f t="shared" si="193"/>
        <v>1043149</v>
      </c>
      <c r="D177" s="22">
        <f t="shared" si="194"/>
        <v>535505</v>
      </c>
      <c r="E177" s="22">
        <v>284988</v>
      </c>
      <c r="F177" s="22">
        <v>0</v>
      </c>
      <c r="G177" s="22">
        <v>0</v>
      </c>
      <c r="H177" s="22">
        <v>0</v>
      </c>
      <c r="I177" s="22">
        <v>9408</v>
      </c>
      <c r="J177" s="22">
        <v>0</v>
      </c>
      <c r="K177" s="22">
        <v>111828</v>
      </c>
      <c r="L177" s="22">
        <v>67932</v>
      </c>
      <c r="M177" s="22">
        <v>0</v>
      </c>
      <c r="N177" s="22">
        <v>0</v>
      </c>
      <c r="O177" s="22">
        <v>37600</v>
      </c>
      <c r="P177" s="22">
        <v>23749</v>
      </c>
      <c r="Q177" s="35">
        <v>0</v>
      </c>
      <c r="R177" s="36">
        <v>0</v>
      </c>
      <c r="S177" s="22">
        <v>0</v>
      </c>
      <c r="T177" s="22">
        <f t="shared" si="195"/>
        <v>430644</v>
      </c>
      <c r="U177" s="22">
        <v>0</v>
      </c>
      <c r="V177" s="22">
        <v>0</v>
      </c>
      <c r="W177" s="92">
        <v>105660</v>
      </c>
      <c r="X177" s="92">
        <v>126456</v>
      </c>
      <c r="Y177" s="22">
        <v>0</v>
      </c>
      <c r="Z177" s="22">
        <v>5652</v>
      </c>
      <c r="AA177" s="22">
        <v>39832</v>
      </c>
      <c r="AB177" s="22">
        <v>390</v>
      </c>
      <c r="AC177" s="92">
        <v>13144</v>
      </c>
      <c r="AD177" s="92">
        <v>139510</v>
      </c>
      <c r="AE177" s="22">
        <v>0</v>
      </c>
      <c r="AF177" s="35">
        <f t="shared" si="196"/>
        <v>27000</v>
      </c>
      <c r="AG177" s="36">
        <v>12000</v>
      </c>
      <c r="AH177" s="22">
        <v>15000</v>
      </c>
      <c r="AI177" s="22">
        <v>0</v>
      </c>
      <c r="AJ177" s="22">
        <v>0</v>
      </c>
      <c r="AK177" s="47"/>
      <c r="AL177" s="48"/>
      <c r="AM177" s="51">
        <v>0</v>
      </c>
      <c r="AN177" s="22"/>
      <c r="AO177" s="22"/>
      <c r="AP177" s="22">
        <f t="shared" si="197"/>
        <v>50000</v>
      </c>
      <c r="AQ177" s="22"/>
      <c r="AR177" s="22">
        <v>50000</v>
      </c>
      <c r="AS177" s="22">
        <v>0</v>
      </c>
      <c r="AT177" s="62" t="s">
        <v>414</v>
      </c>
    </row>
    <row r="178" spans="1:46" s="4" customFormat="1" ht="27">
      <c r="A178" s="20" t="s">
        <v>415</v>
      </c>
      <c r="B178" s="21" t="s">
        <v>416</v>
      </c>
      <c r="C178" s="22">
        <f t="shared" si="193"/>
        <v>615280</v>
      </c>
      <c r="D178" s="22">
        <f t="shared" si="194"/>
        <v>469608</v>
      </c>
      <c r="E178" s="22">
        <v>233400</v>
      </c>
      <c r="F178" s="22">
        <v>18150</v>
      </c>
      <c r="G178" s="22">
        <v>0</v>
      </c>
      <c r="H178" s="22">
        <v>0</v>
      </c>
      <c r="I178" s="22">
        <v>9408</v>
      </c>
      <c r="J178" s="22">
        <v>62460</v>
      </c>
      <c r="K178" s="22">
        <v>66744</v>
      </c>
      <c r="L178" s="22">
        <v>39996</v>
      </c>
      <c r="M178" s="22">
        <v>0</v>
      </c>
      <c r="N178" s="22">
        <v>0</v>
      </c>
      <c r="O178" s="22">
        <v>20000</v>
      </c>
      <c r="P178" s="22">
        <v>19450</v>
      </c>
      <c r="Q178" s="35">
        <v>0</v>
      </c>
      <c r="R178" s="36">
        <v>0</v>
      </c>
      <c r="S178" s="22">
        <v>0</v>
      </c>
      <c r="T178" s="22">
        <f t="shared" si="195"/>
        <v>33672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33432</v>
      </c>
      <c r="AB178" s="22">
        <v>240</v>
      </c>
      <c r="AC178" s="22">
        <v>0</v>
      </c>
      <c r="AD178" s="22">
        <v>0</v>
      </c>
      <c r="AE178" s="22">
        <v>0</v>
      </c>
      <c r="AF178" s="35">
        <f t="shared" si="196"/>
        <v>112000</v>
      </c>
      <c r="AG178" s="36">
        <v>12000</v>
      </c>
      <c r="AH178" s="22">
        <v>10000</v>
      </c>
      <c r="AI178" s="22">
        <v>20000</v>
      </c>
      <c r="AJ178" s="22">
        <v>10000</v>
      </c>
      <c r="AK178" s="47"/>
      <c r="AL178" s="48"/>
      <c r="AM178" s="51">
        <v>0</v>
      </c>
      <c r="AN178" s="22"/>
      <c r="AO178" s="22">
        <v>60000</v>
      </c>
      <c r="AP178" s="22">
        <f t="shared" si="197"/>
        <v>0</v>
      </c>
      <c r="AQ178" s="22"/>
      <c r="AR178" s="22">
        <v>0</v>
      </c>
      <c r="AS178" s="22">
        <v>0</v>
      </c>
      <c r="AT178" s="62" t="s">
        <v>417</v>
      </c>
    </row>
    <row r="179" spans="1:46" s="4" customFormat="1" ht="27">
      <c r="A179" s="20" t="s">
        <v>418</v>
      </c>
      <c r="B179" s="21" t="s">
        <v>419</v>
      </c>
      <c r="C179" s="22">
        <f t="shared" si="193"/>
        <v>190000</v>
      </c>
      <c r="D179" s="22">
        <f t="shared" si="194"/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35">
        <v>0</v>
      </c>
      <c r="R179" s="36">
        <v>0</v>
      </c>
      <c r="S179" s="22">
        <v>0</v>
      </c>
      <c r="T179" s="22">
        <f t="shared" si="195"/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35">
        <f t="shared" si="196"/>
        <v>170000</v>
      </c>
      <c r="AG179" s="36">
        <v>0</v>
      </c>
      <c r="AH179" s="22">
        <v>0</v>
      </c>
      <c r="AI179" s="22">
        <v>0</v>
      </c>
      <c r="AJ179" s="22">
        <v>0</v>
      </c>
      <c r="AK179" s="47"/>
      <c r="AL179" s="48"/>
      <c r="AM179" s="51">
        <v>0</v>
      </c>
      <c r="AN179" s="22"/>
      <c r="AO179" s="22">
        <v>170000</v>
      </c>
      <c r="AP179" s="22">
        <f t="shared" si="197"/>
        <v>20000</v>
      </c>
      <c r="AQ179" s="22"/>
      <c r="AR179" s="22">
        <v>0</v>
      </c>
      <c r="AS179" s="22">
        <v>20000</v>
      </c>
      <c r="AT179" s="62" t="s">
        <v>420</v>
      </c>
    </row>
    <row r="180" spans="1:46" s="5" customFormat="1" ht="13.5">
      <c r="A180" s="14" t="s">
        <v>421</v>
      </c>
      <c r="B180" s="18" t="s">
        <v>422</v>
      </c>
      <c r="C180" s="19">
        <f aca="true" t="shared" si="198" ref="C180:AJ180">SUM(C181)</f>
        <v>2792423</v>
      </c>
      <c r="D180" s="19">
        <f t="shared" si="198"/>
        <v>359379</v>
      </c>
      <c r="E180" s="19">
        <f t="shared" si="198"/>
        <v>186926</v>
      </c>
      <c r="F180" s="19">
        <f t="shared" si="198"/>
        <v>0</v>
      </c>
      <c r="G180" s="19">
        <f t="shared" si="198"/>
        <v>0</v>
      </c>
      <c r="H180" s="19">
        <f t="shared" si="198"/>
        <v>0</v>
      </c>
      <c r="I180" s="19">
        <f t="shared" si="198"/>
        <v>7056</v>
      </c>
      <c r="J180" s="19">
        <f t="shared" si="198"/>
        <v>0</v>
      </c>
      <c r="K180" s="19">
        <f t="shared" si="198"/>
        <v>83282</v>
      </c>
      <c r="L180" s="19">
        <f t="shared" si="198"/>
        <v>50458</v>
      </c>
      <c r="M180" s="19">
        <f t="shared" si="198"/>
        <v>0</v>
      </c>
      <c r="N180" s="19">
        <f t="shared" si="198"/>
        <v>0</v>
      </c>
      <c r="O180" s="19">
        <f t="shared" si="198"/>
        <v>16080</v>
      </c>
      <c r="P180" s="19">
        <f t="shared" si="198"/>
        <v>15577</v>
      </c>
      <c r="Q180" s="33">
        <f t="shared" si="198"/>
        <v>0</v>
      </c>
      <c r="R180" s="34">
        <f t="shared" si="198"/>
        <v>0</v>
      </c>
      <c r="S180" s="19">
        <f t="shared" si="198"/>
        <v>0</v>
      </c>
      <c r="T180" s="19">
        <f t="shared" si="198"/>
        <v>180144</v>
      </c>
      <c r="U180" s="19">
        <f t="shared" si="198"/>
        <v>0</v>
      </c>
      <c r="V180" s="19">
        <f t="shared" si="198"/>
        <v>0</v>
      </c>
      <c r="W180" s="19">
        <f t="shared" si="198"/>
        <v>153508</v>
      </c>
      <c r="X180" s="19">
        <f t="shared" si="198"/>
        <v>0</v>
      </c>
      <c r="Y180" s="19">
        <f t="shared" si="198"/>
        <v>0</v>
      </c>
      <c r="Z180" s="19">
        <f t="shared" si="198"/>
        <v>0</v>
      </c>
      <c r="AA180" s="19">
        <f t="shared" si="198"/>
        <v>26456</v>
      </c>
      <c r="AB180" s="19">
        <f t="shared" si="198"/>
        <v>180</v>
      </c>
      <c r="AC180" s="19">
        <f t="shared" si="198"/>
        <v>0</v>
      </c>
      <c r="AD180" s="19">
        <f t="shared" si="198"/>
        <v>0</v>
      </c>
      <c r="AE180" s="19">
        <f t="shared" si="198"/>
        <v>0</v>
      </c>
      <c r="AF180" s="33">
        <f t="shared" si="198"/>
        <v>0</v>
      </c>
      <c r="AG180" s="34">
        <f t="shared" si="198"/>
        <v>0</v>
      </c>
      <c r="AH180" s="19">
        <f t="shared" si="198"/>
        <v>0</v>
      </c>
      <c r="AI180" s="19">
        <f t="shared" si="198"/>
        <v>0</v>
      </c>
      <c r="AJ180" s="19">
        <f t="shared" si="198"/>
        <v>0</v>
      </c>
      <c r="AK180" s="47"/>
      <c r="AL180" s="48"/>
      <c r="AM180" s="50">
        <f aca="true" t="shared" si="199" ref="AM180:AS180">SUM(AM181)</f>
        <v>0</v>
      </c>
      <c r="AN180" s="19">
        <f t="shared" si="199"/>
        <v>0</v>
      </c>
      <c r="AO180" s="19">
        <f t="shared" si="199"/>
        <v>0</v>
      </c>
      <c r="AP180" s="19">
        <f t="shared" si="199"/>
        <v>2252900</v>
      </c>
      <c r="AQ180" s="19">
        <f t="shared" si="199"/>
        <v>1400000</v>
      </c>
      <c r="AR180" s="19">
        <f t="shared" si="199"/>
        <v>0</v>
      </c>
      <c r="AS180" s="19">
        <f t="shared" si="199"/>
        <v>852900</v>
      </c>
      <c r="AT180" s="61"/>
    </row>
    <row r="181" spans="1:46" s="4" customFormat="1" ht="40.5">
      <c r="A181" s="20" t="s">
        <v>423</v>
      </c>
      <c r="B181" s="21" t="s">
        <v>424</v>
      </c>
      <c r="C181" s="22">
        <f aca="true" t="shared" si="200" ref="C181:C184">D181+T181+AF181+AP181</f>
        <v>2792423</v>
      </c>
      <c r="D181" s="22">
        <f aca="true" t="shared" si="201" ref="D181:D184">SUM(E181:S181)</f>
        <v>359379</v>
      </c>
      <c r="E181" s="22">
        <v>186926</v>
      </c>
      <c r="F181" s="22">
        <v>0</v>
      </c>
      <c r="G181" s="22">
        <v>0</v>
      </c>
      <c r="H181" s="22">
        <v>0</v>
      </c>
      <c r="I181" s="22">
        <v>7056</v>
      </c>
      <c r="J181" s="22">
        <v>0</v>
      </c>
      <c r="K181" s="22">
        <v>83282</v>
      </c>
      <c r="L181" s="22">
        <v>50458</v>
      </c>
      <c r="M181" s="22">
        <v>0</v>
      </c>
      <c r="N181" s="22">
        <v>0</v>
      </c>
      <c r="O181" s="22">
        <v>16080</v>
      </c>
      <c r="P181" s="22">
        <v>15577</v>
      </c>
      <c r="Q181" s="35">
        <v>0</v>
      </c>
      <c r="R181" s="36">
        <v>0</v>
      </c>
      <c r="S181" s="22">
        <v>0</v>
      </c>
      <c r="T181" s="22">
        <f aca="true" t="shared" si="202" ref="T181:T184">SUM(U181:AE181)</f>
        <v>180144</v>
      </c>
      <c r="U181" s="22">
        <v>0</v>
      </c>
      <c r="V181" s="22">
        <v>0</v>
      </c>
      <c r="W181" s="22">
        <v>153508</v>
      </c>
      <c r="X181" s="22">
        <v>0</v>
      </c>
      <c r="Y181" s="22">
        <v>0</v>
      </c>
      <c r="Z181" s="22">
        <v>0</v>
      </c>
      <c r="AA181" s="22">
        <v>26456</v>
      </c>
      <c r="AB181" s="22">
        <v>180</v>
      </c>
      <c r="AC181" s="22">
        <v>0</v>
      </c>
      <c r="AD181" s="22">
        <v>0</v>
      </c>
      <c r="AE181" s="22">
        <v>0</v>
      </c>
      <c r="AF181" s="35">
        <f aca="true" t="shared" si="203" ref="AF181:AF184">SUM(AG181:AO181)</f>
        <v>0</v>
      </c>
      <c r="AG181" s="36">
        <v>0</v>
      </c>
      <c r="AH181" s="22">
        <v>0</v>
      </c>
      <c r="AI181" s="22">
        <v>0</v>
      </c>
      <c r="AJ181" s="22">
        <v>0</v>
      </c>
      <c r="AK181" s="47"/>
      <c r="AL181" s="48"/>
      <c r="AM181" s="51">
        <v>0</v>
      </c>
      <c r="AN181" s="22"/>
      <c r="AO181" s="22">
        <v>0</v>
      </c>
      <c r="AP181" s="22">
        <f aca="true" t="shared" si="204" ref="AP181:AP184">SUM(AQ181:AS181)</f>
        <v>2252900</v>
      </c>
      <c r="AQ181" s="22">
        <v>1400000</v>
      </c>
      <c r="AR181" s="22">
        <v>0</v>
      </c>
      <c r="AS181" s="22">
        <v>852900</v>
      </c>
      <c r="AT181" s="62" t="s">
        <v>425</v>
      </c>
    </row>
    <row r="182" spans="1:46" s="5" customFormat="1" ht="13.5">
      <c r="A182" s="14" t="s">
        <v>426</v>
      </c>
      <c r="B182" s="18" t="s">
        <v>427</v>
      </c>
      <c r="C182" s="19">
        <f aca="true" t="shared" si="205" ref="C182:AJ182">SUM(C183:C184)</f>
        <v>6423324</v>
      </c>
      <c r="D182" s="19">
        <f t="shared" si="205"/>
        <v>4613265</v>
      </c>
      <c r="E182" s="19">
        <f t="shared" si="205"/>
        <v>2067636</v>
      </c>
      <c r="F182" s="19">
        <f t="shared" si="205"/>
        <v>0</v>
      </c>
      <c r="G182" s="19">
        <f t="shared" si="205"/>
        <v>0</v>
      </c>
      <c r="H182" s="19">
        <f t="shared" si="205"/>
        <v>0</v>
      </c>
      <c r="I182" s="19">
        <f t="shared" si="205"/>
        <v>71736</v>
      </c>
      <c r="J182" s="19">
        <f t="shared" si="205"/>
        <v>1321140</v>
      </c>
      <c r="K182" s="19">
        <f t="shared" si="205"/>
        <v>25752</v>
      </c>
      <c r="L182" s="19">
        <f t="shared" si="205"/>
        <v>15228</v>
      </c>
      <c r="M182" s="19">
        <f t="shared" si="205"/>
        <v>377300</v>
      </c>
      <c r="N182" s="19">
        <f t="shared" si="205"/>
        <v>394800</v>
      </c>
      <c r="O182" s="19">
        <f t="shared" si="205"/>
        <v>165600</v>
      </c>
      <c r="P182" s="19">
        <f t="shared" si="205"/>
        <v>172303</v>
      </c>
      <c r="Q182" s="33">
        <f t="shared" si="205"/>
        <v>0</v>
      </c>
      <c r="R182" s="34">
        <f t="shared" si="205"/>
        <v>0</v>
      </c>
      <c r="S182" s="19">
        <f t="shared" si="205"/>
        <v>1770</v>
      </c>
      <c r="T182" s="19">
        <f t="shared" si="205"/>
        <v>1122059</v>
      </c>
      <c r="U182" s="19">
        <f t="shared" si="205"/>
        <v>0</v>
      </c>
      <c r="V182" s="19">
        <f t="shared" si="205"/>
        <v>0</v>
      </c>
      <c r="W182" s="19">
        <f t="shared" si="205"/>
        <v>336684</v>
      </c>
      <c r="X182" s="19">
        <f t="shared" si="205"/>
        <v>464280</v>
      </c>
      <c r="Y182" s="19">
        <f t="shared" si="205"/>
        <v>1937</v>
      </c>
      <c r="Z182" s="19">
        <f t="shared" si="205"/>
        <v>0</v>
      </c>
      <c r="AA182" s="19">
        <f t="shared" si="205"/>
        <v>284664</v>
      </c>
      <c r="AB182" s="19">
        <f t="shared" si="205"/>
        <v>630</v>
      </c>
      <c r="AC182" s="19">
        <f t="shared" si="205"/>
        <v>33864</v>
      </c>
      <c r="AD182" s="19">
        <f t="shared" si="205"/>
        <v>0</v>
      </c>
      <c r="AE182" s="19">
        <f t="shared" si="205"/>
        <v>0</v>
      </c>
      <c r="AF182" s="33">
        <f t="shared" si="205"/>
        <v>501500</v>
      </c>
      <c r="AG182" s="34">
        <f t="shared" si="205"/>
        <v>91500</v>
      </c>
      <c r="AH182" s="19">
        <f t="shared" si="205"/>
        <v>140000</v>
      </c>
      <c r="AI182" s="19">
        <f t="shared" si="205"/>
        <v>0</v>
      </c>
      <c r="AJ182" s="19">
        <f t="shared" si="205"/>
        <v>30000</v>
      </c>
      <c r="AK182" s="47"/>
      <c r="AL182" s="48"/>
      <c r="AM182" s="50">
        <f aca="true" t="shared" si="206" ref="AM182:AS182">SUM(AM183:AM184)</f>
        <v>0</v>
      </c>
      <c r="AN182" s="19">
        <f t="shared" si="206"/>
        <v>40000</v>
      </c>
      <c r="AO182" s="19">
        <f t="shared" si="206"/>
        <v>200000</v>
      </c>
      <c r="AP182" s="19">
        <f t="shared" si="206"/>
        <v>186500</v>
      </c>
      <c r="AQ182" s="19">
        <f t="shared" si="206"/>
        <v>0</v>
      </c>
      <c r="AR182" s="19">
        <f t="shared" si="206"/>
        <v>112800</v>
      </c>
      <c r="AS182" s="19">
        <f t="shared" si="206"/>
        <v>73700</v>
      </c>
      <c r="AT182" s="61"/>
    </row>
    <row r="183" spans="1:46" s="4" customFormat="1" ht="27.75" customHeight="1">
      <c r="A183" s="20" t="s">
        <v>428</v>
      </c>
      <c r="B183" s="21" t="s">
        <v>429</v>
      </c>
      <c r="C183" s="22">
        <f t="shared" si="200"/>
        <v>6269887</v>
      </c>
      <c r="D183" s="22">
        <f t="shared" si="201"/>
        <v>4510520</v>
      </c>
      <c r="E183" s="22">
        <v>2017224</v>
      </c>
      <c r="F183" s="22">
        <v>0</v>
      </c>
      <c r="G183" s="22">
        <v>0</v>
      </c>
      <c r="H183" s="22">
        <v>0</v>
      </c>
      <c r="I183" s="22">
        <v>69384</v>
      </c>
      <c r="J183" s="22">
        <v>1321140</v>
      </c>
      <c r="K183" s="22">
        <v>0</v>
      </c>
      <c r="L183" s="22">
        <v>0</v>
      </c>
      <c r="M183" s="22">
        <v>377300</v>
      </c>
      <c r="N183" s="22">
        <v>394800</v>
      </c>
      <c r="O183" s="22">
        <v>160800</v>
      </c>
      <c r="P183" s="22">
        <v>168102</v>
      </c>
      <c r="Q183" s="35">
        <v>0</v>
      </c>
      <c r="R183" s="36">
        <v>0</v>
      </c>
      <c r="S183" s="22">
        <v>1770</v>
      </c>
      <c r="T183" s="22">
        <f t="shared" si="202"/>
        <v>1114367</v>
      </c>
      <c r="U183" s="22">
        <v>0</v>
      </c>
      <c r="V183" s="22">
        <v>0</v>
      </c>
      <c r="W183" s="22">
        <v>336684</v>
      </c>
      <c r="X183" s="22">
        <v>464280</v>
      </c>
      <c r="Y183" s="22">
        <v>1937</v>
      </c>
      <c r="Z183" s="22">
        <v>0</v>
      </c>
      <c r="AA183" s="22">
        <v>277032</v>
      </c>
      <c r="AB183" s="22">
        <v>570</v>
      </c>
      <c r="AC183" s="22">
        <v>33864</v>
      </c>
      <c r="AD183" s="22">
        <v>0</v>
      </c>
      <c r="AE183" s="22">
        <v>0</v>
      </c>
      <c r="AF183" s="35">
        <f t="shared" si="203"/>
        <v>458500</v>
      </c>
      <c r="AG183" s="36">
        <v>88500</v>
      </c>
      <c r="AH183" s="22">
        <v>140000</v>
      </c>
      <c r="AI183" s="22">
        <v>0</v>
      </c>
      <c r="AJ183" s="22">
        <v>30000</v>
      </c>
      <c r="AK183" s="47"/>
      <c r="AL183" s="48"/>
      <c r="AM183" s="51">
        <v>0</v>
      </c>
      <c r="AN183" s="22"/>
      <c r="AO183" s="22">
        <v>200000</v>
      </c>
      <c r="AP183" s="22">
        <f t="shared" si="204"/>
        <v>186500</v>
      </c>
      <c r="AQ183" s="22"/>
      <c r="AR183" s="22">
        <v>112800</v>
      </c>
      <c r="AS183" s="22">
        <v>73700</v>
      </c>
      <c r="AT183" s="59" t="s">
        <v>430</v>
      </c>
    </row>
    <row r="184" spans="1:46" s="4" customFormat="1" ht="27.75" customHeight="1">
      <c r="A184" s="20" t="s">
        <v>431</v>
      </c>
      <c r="B184" s="21" t="s">
        <v>432</v>
      </c>
      <c r="C184" s="22">
        <f t="shared" si="200"/>
        <v>153437</v>
      </c>
      <c r="D184" s="22">
        <f t="shared" si="201"/>
        <v>102745</v>
      </c>
      <c r="E184" s="22">
        <v>50412</v>
      </c>
      <c r="F184" s="22">
        <v>0</v>
      </c>
      <c r="G184" s="22">
        <v>0</v>
      </c>
      <c r="H184" s="22">
        <v>0</v>
      </c>
      <c r="I184" s="22">
        <v>2352</v>
      </c>
      <c r="J184" s="22">
        <v>0</v>
      </c>
      <c r="K184" s="22">
        <v>25752</v>
      </c>
      <c r="L184" s="22">
        <v>15228</v>
      </c>
      <c r="M184" s="22">
        <v>0</v>
      </c>
      <c r="N184" s="22">
        <v>0</v>
      </c>
      <c r="O184" s="22">
        <v>4800</v>
      </c>
      <c r="P184" s="22">
        <v>4201</v>
      </c>
      <c r="Q184" s="35">
        <v>0</v>
      </c>
      <c r="R184" s="36">
        <v>0</v>
      </c>
      <c r="S184" s="22"/>
      <c r="T184" s="22">
        <f t="shared" si="202"/>
        <v>7692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7632</v>
      </c>
      <c r="AB184" s="22">
        <v>60</v>
      </c>
      <c r="AC184" s="22">
        <v>0</v>
      </c>
      <c r="AD184" s="22">
        <v>0</v>
      </c>
      <c r="AE184" s="22">
        <v>0</v>
      </c>
      <c r="AF184" s="35">
        <f t="shared" si="203"/>
        <v>43000</v>
      </c>
      <c r="AG184" s="36">
        <v>3000</v>
      </c>
      <c r="AH184" s="22">
        <v>0</v>
      </c>
      <c r="AI184" s="22">
        <v>0</v>
      </c>
      <c r="AJ184" s="22">
        <v>0</v>
      </c>
      <c r="AK184" s="47"/>
      <c r="AL184" s="48"/>
      <c r="AM184" s="51">
        <v>0</v>
      </c>
      <c r="AN184" s="22">
        <v>40000</v>
      </c>
      <c r="AO184" s="22"/>
      <c r="AP184" s="22">
        <f t="shared" si="204"/>
        <v>0</v>
      </c>
      <c r="AQ184" s="22"/>
      <c r="AR184" s="22"/>
      <c r="AS184" s="22">
        <v>0</v>
      </c>
      <c r="AT184" s="60"/>
    </row>
    <row r="185" spans="1:46" s="5" customFormat="1" ht="13.5">
      <c r="A185" s="14" t="s">
        <v>433</v>
      </c>
      <c r="B185" s="18" t="s">
        <v>434</v>
      </c>
      <c r="C185" s="19">
        <f>C186+C197+C200+C206+C210+C214+C216+C204</f>
        <v>80547169</v>
      </c>
      <c r="D185" s="19">
        <f aca="true" t="shared" si="207" ref="D185:AJ185">D186+D197+D200+D206+D210+D214+D216+D204</f>
        <v>10500845</v>
      </c>
      <c r="E185" s="19">
        <f t="shared" si="207"/>
        <v>4754964</v>
      </c>
      <c r="F185" s="19">
        <f t="shared" si="207"/>
        <v>880</v>
      </c>
      <c r="G185" s="19">
        <f t="shared" si="207"/>
        <v>0</v>
      </c>
      <c r="H185" s="19">
        <f t="shared" si="207"/>
        <v>5460</v>
      </c>
      <c r="I185" s="19">
        <f t="shared" si="207"/>
        <v>82320</v>
      </c>
      <c r="J185" s="19">
        <f t="shared" si="207"/>
        <v>1395420</v>
      </c>
      <c r="K185" s="19">
        <f t="shared" si="207"/>
        <v>1198488</v>
      </c>
      <c r="L185" s="19">
        <f t="shared" si="207"/>
        <v>704712</v>
      </c>
      <c r="M185" s="19">
        <f t="shared" si="207"/>
        <v>435234</v>
      </c>
      <c r="N185" s="19">
        <f t="shared" si="207"/>
        <v>533520</v>
      </c>
      <c r="O185" s="19">
        <f t="shared" si="207"/>
        <v>393600</v>
      </c>
      <c r="P185" s="19">
        <f t="shared" si="207"/>
        <v>396247</v>
      </c>
      <c r="Q185" s="33">
        <f t="shared" si="207"/>
        <v>0</v>
      </c>
      <c r="R185" s="34">
        <f t="shared" si="207"/>
        <v>0</v>
      </c>
      <c r="S185" s="19">
        <f t="shared" si="207"/>
        <v>600000</v>
      </c>
      <c r="T185" s="19">
        <f t="shared" si="207"/>
        <v>10103800</v>
      </c>
      <c r="U185" s="19">
        <f t="shared" si="207"/>
        <v>2141926</v>
      </c>
      <c r="V185" s="19">
        <f t="shared" si="207"/>
        <v>2751458</v>
      </c>
      <c r="W185" s="19">
        <f t="shared" si="207"/>
        <v>2974066</v>
      </c>
      <c r="X185" s="19">
        <f t="shared" si="207"/>
        <v>166988</v>
      </c>
      <c r="Y185" s="19">
        <f t="shared" si="207"/>
        <v>236335</v>
      </c>
      <c r="Z185" s="19">
        <f t="shared" si="207"/>
        <v>112704</v>
      </c>
      <c r="AA185" s="19">
        <f t="shared" si="207"/>
        <v>667109</v>
      </c>
      <c r="AB185" s="19">
        <f t="shared" si="207"/>
        <v>6750</v>
      </c>
      <c r="AC185" s="19">
        <f t="shared" si="207"/>
        <v>581144</v>
      </c>
      <c r="AD185" s="19">
        <f t="shared" si="207"/>
        <v>414140</v>
      </c>
      <c r="AE185" s="19">
        <f t="shared" si="207"/>
        <v>51180</v>
      </c>
      <c r="AF185" s="33">
        <f t="shared" si="207"/>
        <v>3533935</v>
      </c>
      <c r="AG185" s="34">
        <f t="shared" si="207"/>
        <v>223500</v>
      </c>
      <c r="AH185" s="19">
        <f t="shared" si="207"/>
        <v>18400</v>
      </c>
      <c r="AI185" s="19">
        <f t="shared" si="207"/>
        <v>129535</v>
      </c>
      <c r="AJ185" s="19">
        <f t="shared" si="207"/>
        <v>170000</v>
      </c>
      <c r="AK185" s="47"/>
      <c r="AL185" s="48"/>
      <c r="AM185" s="50">
        <f aca="true" t="shared" si="208" ref="AM185:AT185">AM186+AM197+AM200+AM206+AM210+AM214+AM216+AM204</f>
        <v>100000</v>
      </c>
      <c r="AN185" s="19">
        <f t="shared" si="208"/>
        <v>140000</v>
      </c>
      <c r="AO185" s="19">
        <f t="shared" si="208"/>
        <v>2752500</v>
      </c>
      <c r="AP185" s="19">
        <f t="shared" si="208"/>
        <v>56408589</v>
      </c>
      <c r="AQ185" s="19">
        <f t="shared" si="208"/>
        <v>300000</v>
      </c>
      <c r="AR185" s="19">
        <f t="shared" si="208"/>
        <v>55791689</v>
      </c>
      <c r="AS185" s="19">
        <f t="shared" si="208"/>
        <v>316900</v>
      </c>
      <c r="AT185" s="61">
        <f t="shared" si="208"/>
        <v>0</v>
      </c>
    </row>
    <row r="186" spans="1:46" s="5" customFormat="1" ht="13.5">
      <c r="A186" s="14" t="s">
        <v>435</v>
      </c>
      <c r="B186" s="18" t="s">
        <v>436</v>
      </c>
      <c r="C186" s="19">
        <f aca="true" t="shared" si="209" ref="C186:AJ186">SUM(C187:C196)</f>
        <v>58991937</v>
      </c>
      <c r="D186" s="19">
        <f t="shared" si="209"/>
        <v>7531626</v>
      </c>
      <c r="E186" s="19">
        <f t="shared" si="209"/>
        <v>3613656</v>
      </c>
      <c r="F186" s="19">
        <f t="shared" si="209"/>
        <v>0</v>
      </c>
      <c r="G186" s="19">
        <f t="shared" si="209"/>
        <v>0</v>
      </c>
      <c r="H186" s="19">
        <f t="shared" si="209"/>
        <v>2820</v>
      </c>
      <c r="I186" s="19">
        <f t="shared" si="209"/>
        <v>45864</v>
      </c>
      <c r="J186" s="19">
        <f t="shared" si="209"/>
        <v>902160</v>
      </c>
      <c r="K186" s="19">
        <f t="shared" si="209"/>
        <v>1052400</v>
      </c>
      <c r="L186" s="19">
        <f t="shared" si="209"/>
        <v>617160</v>
      </c>
      <c r="M186" s="19">
        <f t="shared" si="209"/>
        <v>302684</v>
      </c>
      <c r="N186" s="19">
        <f t="shared" si="209"/>
        <v>387744</v>
      </c>
      <c r="O186" s="19">
        <f t="shared" si="209"/>
        <v>306000</v>
      </c>
      <c r="P186" s="19">
        <f t="shared" si="209"/>
        <v>301138</v>
      </c>
      <c r="Q186" s="33">
        <f t="shared" si="209"/>
        <v>0</v>
      </c>
      <c r="R186" s="34">
        <f t="shared" si="209"/>
        <v>0</v>
      </c>
      <c r="S186" s="19">
        <f t="shared" si="209"/>
        <v>0</v>
      </c>
      <c r="T186" s="19">
        <f t="shared" si="209"/>
        <v>2092027</v>
      </c>
      <c r="U186" s="19">
        <f t="shared" si="209"/>
        <v>0</v>
      </c>
      <c r="V186" s="19">
        <f t="shared" si="209"/>
        <v>0</v>
      </c>
      <c r="W186" s="19">
        <f t="shared" si="209"/>
        <v>1367812</v>
      </c>
      <c r="X186" s="19">
        <f t="shared" si="209"/>
        <v>33200</v>
      </c>
      <c r="Y186" s="19">
        <f t="shared" si="209"/>
        <v>5000</v>
      </c>
      <c r="Z186" s="19">
        <f t="shared" si="209"/>
        <v>112704</v>
      </c>
      <c r="AA186" s="19">
        <f t="shared" si="209"/>
        <v>512741</v>
      </c>
      <c r="AB186" s="19">
        <f t="shared" si="209"/>
        <v>4530</v>
      </c>
      <c r="AC186" s="19">
        <f t="shared" si="209"/>
        <v>0</v>
      </c>
      <c r="AD186" s="19">
        <f t="shared" si="209"/>
        <v>15000</v>
      </c>
      <c r="AE186" s="19">
        <f t="shared" si="209"/>
        <v>41040</v>
      </c>
      <c r="AF186" s="33">
        <f t="shared" si="209"/>
        <v>1425395</v>
      </c>
      <c r="AG186" s="34">
        <f t="shared" si="209"/>
        <v>175500</v>
      </c>
      <c r="AH186" s="19">
        <f t="shared" si="209"/>
        <v>3400</v>
      </c>
      <c r="AI186" s="19">
        <f t="shared" si="209"/>
        <v>6495</v>
      </c>
      <c r="AJ186" s="19">
        <f t="shared" si="209"/>
        <v>110000</v>
      </c>
      <c r="AK186" s="47"/>
      <c r="AL186" s="48"/>
      <c r="AM186" s="50">
        <f aca="true" t="shared" si="210" ref="AM186:AS186">SUM(AM187:AM196)</f>
        <v>100000</v>
      </c>
      <c r="AN186" s="19">
        <f t="shared" si="210"/>
        <v>80000</v>
      </c>
      <c r="AO186" s="19">
        <f t="shared" si="210"/>
        <v>950000</v>
      </c>
      <c r="AP186" s="19">
        <f t="shared" si="210"/>
        <v>47942889</v>
      </c>
      <c r="AQ186" s="19">
        <f t="shared" si="210"/>
        <v>0</v>
      </c>
      <c r="AR186" s="19">
        <f t="shared" si="210"/>
        <v>47942889</v>
      </c>
      <c r="AS186" s="19">
        <f t="shared" si="210"/>
        <v>0</v>
      </c>
      <c r="AT186" s="61"/>
    </row>
    <row r="187" spans="1:46" s="4" customFormat="1" ht="27">
      <c r="A187" s="20" t="s">
        <v>437</v>
      </c>
      <c r="B187" s="21" t="s">
        <v>438</v>
      </c>
      <c r="C187" s="22">
        <f aca="true" t="shared" si="211" ref="C187:C196">D187+T187+AF187+AP187</f>
        <v>3216043</v>
      </c>
      <c r="D187" s="22">
        <f aca="true" t="shared" si="212" ref="D187:D196">SUM(E187:S187)</f>
        <v>2058223</v>
      </c>
      <c r="E187" s="22">
        <v>963612</v>
      </c>
      <c r="F187" s="22">
        <v>0</v>
      </c>
      <c r="G187" s="22">
        <v>0</v>
      </c>
      <c r="H187" s="22">
        <v>2820</v>
      </c>
      <c r="I187" s="22">
        <v>0</v>
      </c>
      <c r="J187" s="22">
        <v>574740</v>
      </c>
      <c r="K187" s="22">
        <v>0</v>
      </c>
      <c r="L187" s="22">
        <v>0</v>
      </c>
      <c r="M187" s="22">
        <v>161150</v>
      </c>
      <c r="N187" s="22">
        <v>205200</v>
      </c>
      <c r="O187" s="22">
        <v>70400</v>
      </c>
      <c r="P187" s="22">
        <v>80301</v>
      </c>
      <c r="Q187" s="35">
        <v>0</v>
      </c>
      <c r="R187" s="36">
        <v>0</v>
      </c>
      <c r="S187" s="22">
        <v>0</v>
      </c>
      <c r="T187" s="22">
        <f aca="true" t="shared" si="213" ref="T187:T196">SUM(U187:AE187)</f>
        <v>930320</v>
      </c>
      <c r="U187" s="22">
        <v>0</v>
      </c>
      <c r="V187" s="22">
        <v>0</v>
      </c>
      <c r="W187" s="22">
        <v>627120</v>
      </c>
      <c r="X187" s="22">
        <v>0</v>
      </c>
      <c r="Y187" s="22">
        <v>5000</v>
      </c>
      <c r="Z187" s="22">
        <v>112704</v>
      </c>
      <c r="AA187" s="22">
        <v>128196</v>
      </c>
      <c r="AB187" s="22">
        <v>1260</v>
      </c>
      <c r="AC187" s="22">
        <v>0</v>
      </c>
      <c r="AD187" s="22">
        <v>15000</v>
      </c>
      <c r="AE187" s="22">
        <v>41040</v>
      </c>
      <c r="AF187" s="35">
        <f aca="true" t="shared" si="214" ref="AF187:AF196">SUM(AG187:AO187)</f>
        <v>227500</v>
      </c>
      <c r="AG187" s="36">
        <v>37500</v>
      </c>
      <c r="AH187" s="22">
        <v>0</v>
      </c>
      <c r="AI187" s="22">
        <v>0</v>
      </c>
      <c r="AJ187" s="22">
        <v>60000</v>
      </c>
      <c r="AK187" s="47"/>
      <c r="AL187" s="48"/>
      <c r="AM187" s="51">
        <v>0</v>
      </c>
      <c r="AN187" s="22">
        <v>40000</v>
      </c>
      <c r="AO187" s="22">
        <v>90000</v>
      </c>
      <c r="AP187" s="22">
        <f aca="true" t="shared" si="215" ref="AP187:AP196">SUM(AQ187:AS187)</f>
        <v>0</v>
      </c>
      <c r="AQ187" s="22"/>
      <c r="AR187" s="22"/>
      <c r="AS187" s="22">
        <v>0</v>
      </c>
      <c r="AT187" s="59" t="s">
        <v>439</v>
      </c>
    </row>
    <row r="188" spans="1:46" s="4" customFormat="1" ht="27">
      <c r="A188" s="20" t="s">
        <v>440</v>
      </c>
      <c r="B188" s="21" t="s">
        <v>441</v>
      </c>
      <c r="C188" s="22">
        <f t="shared" si="211"/>
        <v>1803787</v>
      </c>
      <c r="D188" s="22">
        <f t="shared" si="212"/>
        <v>1641781</v>
      </c>
      <c r="E188" s="22">
        <v>763068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404100</v>
      </c>
      <c r="L188" s="22">
        <v>237420</v>
      </c>
      <c r="M188" s="22">
        <v>42780</v>
      </c>
      <c r="N188" s="22">
        <v>56424</v>
      </c>
      <c r="O188" s="22">
        <v>74400</v>
      </c>
      <c r="P188" s="22">
        <v>63589</v>
      </c>
      <c r="Q188" s="35">
        <v>0</v>
      </c>
      <c r="R188" s="36">
        <v>0</v>
      </c>
      <c r="S188" s="22">
        <v>0</v>
      </c>
      <c r="T188" s="22">
        <f t="shared" si="213"/>
        <v>118506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117636</v>
      </c>
      <c r="AB188" s="22">
        <v>870</v>
      </c>
      <c r="AC188" s="22">
        <v>0</v>
      </c>
      <c r="AD188" s="22">
        <v>0</v>
      </c>
      <c r="AE188" s="22">
        <v>0</v>
      </c>
      <c r="AF188" s="35">
        <f t="shared" si="214"/>
        <v>43500</v>
      </c>
      <c r="AG188" s="36">
        <v>43500</v>
      </c>
      <c r="AH188" s="22">
        <v>0</v>
      </c>
      <c r="AI188" s="22">
        <v>0</v>
      </c>
      <c r="AJ188" s="22">
        <v>0</v>
      </c>
      <c r="AK188" s="47"/>
      <c r="AL188" s="48"/>
      <c r="AM188" s="51">
        <v>0</v>
      </c>
      <c r="AN188" s="22"/>
      <c r="AO188" s="22">
        <v>0</v>
      </c>
      <c r="AP188" s="22">
        <f t="shared" si="215"/>
        <v>0</v>
      </c>
      <c r="AQ188" s="22"/>
      <c r="AR188" s="22">
        <v>0</v>
      </c>
      <c r="AS188" s="22">
        <v>0</v>
      </c>
      <c r="AT188" s="60"/>
    </row>
    <row r="189" spans="1:46" s="4" customFormat="1" ht="27">
      <c r="A189" s="20" t="s">
        <v>442</v>
      </c>
      <c r="B189" s="21" t="s">
        <v>443</v>
      </c>
      <c r="C189" s="22">
        <f t="shared" si="211"/>
        <v>616096</v>
      </c>
      <c r="D189" s="22">
        <f t="shared" si="212"/>
        <v>474337</v>
      </c>
      <c r="E189" s="22">
        <v>253356</v>
      </c>
      <c r="F189" s="22">
        <v>0</v>
      </c>
      <c r="G189" s="22">
        <v>0</v>
      </c>
      <c r="H189" s="22">
        <v>0</v>
      </c>
      <c r="I189" s="22">
        <v>9408</v>
      </c>
      <c r="J189" s="22">
        <v>0</v>
      </c>
      <c r="K189" s="22">
        <v>108864</v>
      </c>
      <c r="L189" s="22">
        <v>61596</v>
      </c>
      <c r="M189" s="22">
        <v>0</v>
      </c>
      <c r="N189" s="22">
        <v>0</v>
      </c>
      <c r="O189" s="22">
        <v>20000</v>
      </c>
      <c r="P189" s="22">
        <v>21113</v>
      </c>
      <c r="Q189" s="35">
        <v>0</v>
      </c>
      <c r="R189" s="36">
        <v>0</v>
      </c>
      <c r="S189" s="22">
        <v>0</v>
      </c>
      <c r="T189" s="22">
        <f t="shared" si="213"/>
        <v>35544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35304</v>
      </c>
      <c r="AB189" s="22">
        <v>240</v>
      </c>
      <c r="AC189" s="22">
        <v>0</v>
      </c>
      <c r="AD189" s="22">
        <v>0</v>
      </c>
      <c r="AE189" s="22">
        <v>0</v>
      </c>
      <c r="AF189" s="35">
        <f t="shared" si="214"/>
        <v>106215</v>
      </c>
      <c r="AG189" s="36">
        <v>12000</v>
      </c>
      <c r="AH189" s="22">
        <v>1000</v>
      </c>
      <c r="AI189" s="22">
        <v>3215</v>
      </c>
      <c r="AJ189" s="22">
        <v>10000</v>
      </c>
      <c r="AK189" s="47"/>
      <c r="AL189" s="48"/>
      <c r="AM189" s="51">
        <v>30000</v>
      </c>
      <c r="AN189" s="22"/>
      <c r="AO189" s="22">
        <v>50000</v>
      </c>
      <c r="AP189" s="22">
        <f t="shared" si="215"/>
        <v>0</v>
      </c>
      <c r="AQ189" s="22"/>
      <c r="AR189" s="22">
        <v>0</v>
      </c>
      <c r="AS189" s="22">
        <v>0</v>
      </c>
      <c r="AT189" s="62" t="s">
        <v>444</v>
      </c>
    </row>
    <row r="190" spans="1:46" s="4" customFormat="1" ht="27">
      <c r="A190" s="20" t="s">
        <v>445</v>
      </c>
      <c r="B190" s="21" t="s">
        <v>446</v>
      </c>
      <c r="C190" s="22">
        <f t="shared" si="211"/>
        <v>983555</v>
      </c>
      <c r="D190" s="22">
        <f t="shared" si="212"/>
        <v>607593</v>
      </c>
      <c r="E190" s="22">
        <v>270840</v>
      </c>
      <c r="F190" s="22">
        <v>0</v>
      </c>
      <c r="G190" s="22">
        <v>0</v>
      </c>
      <c r="H190" s="22">
        <v>0</v>
      </c>
      <c r="I190" s="22">
        <v>0</v>
      </c>
      <c r="J190" s="22">
        <v>176400</v>
      </c>
      <c r="K190" s="22">
        <v>0</v>
      </c>
      <c r="L190" s="22">
        <v>0</v>
      </c>
      <c r="M190" s="22">
        <v>50875</v>
      </c>
      <c r="N190" s="22">
        <v>64908</v>
      </c>
      <c r="O190" s="22">
        <v>22000</v>
      </c>
      <c r="P190" s="22">
        <v>22570</v>
      </c>
      <c r="Q190" s="35">
        <v>0</v>
      </c>
      <c r="R190" s="36">
        <v>0</v>
      </c>
      <c r="S190" s="22">
        <v>0</v>
      </c>
      <c r="T190" s="22">
        <f t="shared" si="213"/>
        <v>248282</v>
      </c>
      <c r="U190" s="22">
        <v>0</v>
      </c>
      <c r="V190" s="22">
        <v>0</v>
      </c>
      <c r="W190" s="22">
        <v>210856</v>
      </c>
      <c r="X190" s="22">
        <v>0</v>
      </c>
      <c r="Y190" s="22">
        <v>0</v>
      </c>
      <c r="Z190" s="22">
        <v>0</v>
      </c>
      <c r="AA190" s="22">
        <v>37036</v>
      </c>
      <c r="AB190" s="22">
        <v>390</v>
      </c>
      <c r="AC190" s="22">
        <v>0</v>
      </c>
      <c r="AD190" s="22">
        <v>0</v>
      </c>
      <c r="AE190" s="22">
        <v>0</v>
      </c>
      <c r="AF190" s="35">
        <f t="shared" si="214"/>
        <v>127680</v>
      </c>
      <c r="AG190" s="36">
        <v>12000</v>
      </c>
      <c r="AH190" s="22">
        <v>2400</v>
      </c>
      <c r="AI190" s="22">
        <v>3280</v>
      </c>
      <c r="AJ190" s="22">
        <v>10000</v>
      </c>
      <c r="AK190" s="47"/>
      <c r="AL190" s="48"/>
      <c r="AM190" s="51">
        <v>30000</v>
      </c>
      <c r="AN190" s="22">
        <v>20000</v>
      </c>
      <c r="AO190" s="22">
        <v>50000</v>
      </c>
      <c r="AP190" s="22">
        <f t="shared" si="215"/>
        <v>0</v>
      </c>
      <c r="AQ190" s="22"/>
      <c r="AR190" s="22">
        <v>0</v>
      </c>
      <c r="AS190" s="22">
        <v>0</v>
      </c>
      <c r="AT190" s="62" t="s">
        <v>447</v>
      </c>
    </row>
    <row r="191" spans="1:46" s="4" customFormat="1" ht="27">
      <c r="A191" s="20" t="s">
        <v>440</v>
      </c>
      <c r="B191" s="21" t="s">
        <v>448</v>
      </c>
      <c r="C191" s="22">
        <f t="shared" si="211"/>
        <v>34730379</v>
      </c>
      <c r="D191" s="22">
        <f t="shared" si="212"/>
        <v>609791</v>
      </c>
      <c r="E191" s="22">
        <v>322404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138840</v>
      </c>
      <c r="L191" s="22">
        <v>83520</v>
      </c>
      <c r="M191" s="22">
        <v>0</v>
      </c>
      <c r="N191" s="22">
        <v>11760</v>
      </c>
      <c r="O191" s="22">
        <v>26400</v>
      </c>
      <c r="P191" s="22">
        <v>26867</v>
      </c>
      <c r="Q191" s="35">
        <v>0</v>
      </c>
      <c r="R191" s="36">
        <v>0</v>
      </c>
      <c r="S191" s="22">
        <v>0</v>
      </c>
      <c r="T191" s="22">
        <f t="shared" si="213"/>
        <v>45588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45288</v>
      </c>
      <c r="AB191" s="22">
        <v>300</v>
      </c>
      <c r="AC191" s="22">
        <v>0</v>
      </c>
      <c r="AD191" s="22">
        <v>0</v>
      </c>
      <c r="AE191" s="22">
        <v>0</v>
      </c>
      <c r="AF191" s="35">
        <f t="shared" si="214"/>
        <v>175000</v>
      </c>
      <c r="AG191" s="36">
        <v>15000</v>
      </c>
      <c r="AH191" s="22">
        <v>0</v>
      </c>
      <c r="AI191" s="22">
        <v>0</v>
      </c>
      <c r="AJ191" s="22">
        <v>0</v>
      </c>
      <c r="AK191" s="47"/>
      <c r="AL191" s="48"/>
      <c r="AM191" s="51">
        <v>0</v>
      </c>
      <c r="AN191" s="22"/>
      <c r="AO191" s="22">
        <v>160000</v>
      </c>
      <c r="AP191" s="22">
        <f t="shared" si="215"/>
        <v>33900000</v>
      </c>
      <c r="AQ191" s="22"/>
      <c r="AR191" s="22">
        <v>33900000</v>
      </c>
      <c r="AS191" s="22">
        <v>0</v>
      </c>
      <c r="AT191" s="62" t="s">
        <v>449</v>
      </c>
    </row>
    <row r="192" spans="1:46" s="4" customFormat="1" ht="27">
      <c r="A192" s="20" t="s">
        <v>440</v>
      </c>
      <c r="B192" s="21" t="s">
        <v>450</v>
      </c>
      <c r="C192" s="22">
        <f t="shared" si="211"/>
        <v>244022</v>
      </c>
      <c r="D192" s="22">
        <f t="shared" si="212"/>
        <v>203021</v>
      </c>
      <c r="E192" s="22">
        <v>96828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52320</v>
      </c>
      <c r="L192" s="22">
        <v>31500</v>
      </c>
      <c r="M192" s="22">
        <v>4704</v>
      </c>
      <c r="N192" s="22">
        <v>0</v>
      </c>
      <c r="O192" s="22">
        <v>9600</v>
      </c>
      <c r="P192" s="22">
        <v>8069</v>
      </c>
      <c r="Q192" s="35">
        <v>0</v>
      </c>
      <c r="R192" s="36">
        <v>0</v>
      </c>
      <c r="S192" s="22">
        <v>0</v>
      </c>
      <c r="T192" s="22">
        <f t="shared" si="213"/>
        <v>15001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14881</v>
      </c>
      <c r="AB192" s="22">
        <v>120</v>
      </c>
      <c r="AC192" s="22">
        <v>0</v>
      </c>
      <c r="AD192" s="22">
        <v>0</v>
      </c>
      <c r="AE192" s="22">
        <v>0</v>
      </c>
      <c r="AF192" s="35">
        <f t="shared" si="214"/>
        <v>26000</v>
      </c>
      <c r="AG192" s="36">
        <v>6000</v>
      </c>
      <c r="AH192" s="22">
        <v>0</v>
      </c>
      <c r="AI192" s="22">
        <v>0</v>
      </c>
      <c r="AJ192" s="22">
        <v>0</v>
      </c>
      <c r="AK192" s="47"/>
      <c r="AL192" s="48"/>
      <c r="AM192" s="51">
        <v>0</v>
      </c>
      <c r="AN192" s="22"/>
      <c r="AO192" s="22">
        <v>20000</v>
      </c>
      <c r="AP192" s="22">
        <f t="shared" si="215"/>
        <v>0</v>
      </c>
      <c r="AQ192" s="22"/>
      <c r="AR192" s="22">
        <v>0</v>
      </c>
      <c r="AS192" s="22">
        <v>0</v>
      </c>
      <c r="AT192" s="62" t="s">
        <v>451</v>
      </c>
    </row>
    <row r="193" spans="1:46" s="4" customFormat="1" ht="27">
      <c r="A193" s="20" t="s">
        <v>440</v>
      </c>
      <c r="B193" s="21" t="s">
        <v>452</v>
      </c>
      <c r="C193" s="22">
        <f t="shared" si="211"/>
        <v>5314938</v>
      </c>
      <c r="D193" s="22">
        <f t="shared" si="212"/>
        <v>105686</v>
      </c>
      <c r="E193" s="22">
        <v>53016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26160</v>
      </c>
      <c r="L193" s="22">
        <v>14940</v>
      </c>
      <c r="M193" s="22">
        <v>0</v>
      </c>
      <c r="N193" s="22">
        <v>2352</v>
      </c>
      <c r="O193" s="22">
        <v>4800</v>
      </c>
      <c r="P193" s="22">
        <v>4418</v>
      </c>
      <c r="Q193" s="35">
        <v>0</v>
      </c>
      <c r="R193" s="36">
        <v>0</v>
      </c>
      <c r="S193" s="22">
        <v>0</v>
      </c>
      <c r="T193" s="22">
        <f t="shared" si="213"/>
        <v>45042</v>
      </c>
      <c r="U193" s="22">
        <v>0</v>
      </c>
      <c r="V193" s="22">
        <v>0</v>
      </c>
      <c r="W193" s="22">
        <v>34680</v>
      </c>
      <c r="X193" s="22">
        <v>2400</v>
      </c>
      <c r="Y193" s="22">
        <v>0</v>
      </c>
      <c r="Z193" s="22">
        <v>0</v>
      </c>
      <c r="AA193" s="22">
        <v>7872</v>
      </c>
      <c r="AB193" s="22">
        <v>90</v>
      </c>
      <c r="AC193" s="22">
        <v>0</v>
      </c>
      <c r="AD193" s="22">
        <v>0</v>
      </c>
      <c r="AE193" s="22">
        <v>0</v>
      </c>
      <c r="AF193" s="35">
        <f t="shared" si="214"/>
        <v>183000</v>
      </c>
      <c r="AG193" s="36">
        <v>3000</v>
      </c>
      <c r="AH193" s="22">
        <v>0</v>
      </c>
      <c r="AI193" s="22">
        <v>0</v>
      </c>
      <c r="AJ193" s="22">
        <v>0</v>
      </c>
      <c r="AK193" s="47"/>
      <c r="AL193" s="48"/>
      <c r="AM193" s="51">
        <v>0</v>
      </c>
      <c r="AN193" s="22"/>
      <c r="AO193" s="22">
        <v>180000</v>
      </c>
      <c r="AP193" s="22">
        <f t="shared" si="215"/>
        <v>4981210</v>
      </c>
      <c r="AQ193" s="22"/>
      <c r="AR193" s="22">
        <v>4981210</v>
      </c>
      <c r="AS193" s="22"/>
      <c r="AT193" s="62" t="s">
        <v>453</v>
      </c>
    </row>
    <row r="194" spans="1:46" s="4" customFormat="1" ht="27">
      <c r="A194" s="20" t="s">
        <v>440</v>
      </c>
      <c r="B194" s="21" t="s">
        <v>454</v>
      </c>
      <c r="C194" s="22">
        <f t="shared" si="211"/>
        <v>6591669</v>
      </c>
      <c r="D194" s="22">
        <f t="shared" si="212"/>
        <v>1030725</v>
      </c>
      <c r="E194" s="22">
        <v>456408</v>
      </c>
      <c r="F194" s="22">
        <v>0</v>
      </c>
      <c r="G194" s="22">
        <v>0</v>
      </c>
      <c r="H194" s="22">
        <v>0</v>
      </c>
      <c r="I194" s="22">
        <v>21168</v>
      </c>
      <c r="J194" s="22">
        <v>151020</v>
      </c>
      <c r="K194" s="22">
        <v>143880</v>
      </c>
      <c r="L194" s="22">
        <v>85140</v>
      </c>
      <c r="M194" s="22">
        <v>43175</v>
      </c>
      <c r="N194" s="22">
        <v>47100</v>
      </c>
      <c r="O194" s="22">
        <v>44800</v>
      </c>
      <c r="P194" s="22">
        <v>38034</v>
      </c>
      <c r="Q194" s="35">
        <v>0</v>
      </c>
      <c r="R194" s="36">
        <v>0</v>
      </c>
      <c r="S194" s="22">
        <v>0</v>
      </c>
      <c r="T194" s="22">
        <f t="shared" si="213"/>
        <v>67944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67404</v>
      </c>
      <c r="AB194" s="22">
        <v>540</v>
      </c>
      <c r="AC194" s="22">
        <v>0</v>
      </c>
      <c r="AD194" s="22">
        <v>0</v>
      </c>
      <c r="AE194" s="22">
        <v>0</v>
      </c>
      <c r="AF194" s="35">
        <f t="shared" si="214"/>
        <v>277000</v>
      </c>
      <c r="AG194" s="36">
        <v>27000</v>
      </c>
      <c r="AH194" s="22">
        <v>0</v>
      </c>
      <c r="AI194" s="22">
        <v>0</v>
      </c>
      <c r="AJ194" s="22">
        <v>30000</v>
      </c>
      <c r="AK194" s="47"/>
      <c r="AL194" s="48"/>
      <c r="AM194" s="51">
        <v>0</v>
      </c>
      <c r="AN194" s="22">
        <v>20000</v>
      </c>
      <c r="AO194" s="22">
        <v>200000</v>
      </c>
      <c r="AP194" s="22">
        <f t="shared" si="215"/>
        <v>5216000</v>
      </c>
      <c r="AQ194" s="22"/>
      <c r="AR194" s="22">
        <v>5216000</v>
      </c>
      <c r="AS194" s="22">
        <v>0</v>
      </c>
      <c r="AT194" s="62" t="s">
        <v>455</v>
      </c>
    </row>
    <row r="195" spans="1:46" s="4" customFormat="1" ht="27">
      <c r="A195" s="20" t="s">
        <v>440</v>
      </c>
      <c r="B195" s="21" t="s">
        <v>456</v>
      </c>
      <c r="C195" s="22">
        <f t="shared" si="211"/>
        <v>632714</v>
      </c>
      <c r="D195" s="22">
        <f t="shared" si="212"/>
        <v>243786</v>
      </c>
      <c r="E195" s="22">
        <v>132168</v>
      </c>
      <c r="F195" s="22">
        <v>0</v>
      </c>
      <c r="G195" s="22">
        <v>0</v>
      </c>
      <c r="H195" s="22">
        <v>0</v>
      </c>
      <c r="I195" s="22">
        <v>4704</v>
      </c>
      <c r="J195" s="22">
        <v>0</v>
      </c>
      <c r="K195" s="22">
        <v>53316</v>
      </c>
      <c r="L195" s="22">
        <v>32184</v>
      </c>
      <c r="M195" s="22">
        <v>0</v>
      </c>
      <c r="N195" s="22">
        <v>0</v>
      </c>
      <c r="O195" s="22">
        <v>10400</v>
      </c>
      <c r="P195" s="22">
        <v>11014</v>
      </c>
      <c r="Q195" s="35">
        <v>0</v>
      </c>
      <c r="R195" s="36">
        <v>0</v>
      </c>
      <c r="S195" s="22">
        <v>0</v>
      </c>
      <c r="T195" s="22">
        <f t="shared" si="213"/>
        <v>302928</v>
      </c>
      <c r="U195" s="22">
        <v>0</v>
      </c>
      <c r="V195" s="22">
        <v>0</v>
      </c>
      <c r="W195" s="22">
        <v>267684</v>
      </c>
      <c r="X195" s="22">
        <v>16800</v>
      </c>
      <c r="Y195" s="22">
        <v>0</v>
      </c>
      <c r="Z195" s="22">
        <v>0</v>
      </c>
      <c r="AA195" s="22">
        <v>18144</v>
      </c>
      <c r="AB195" s="22">
        <v>300</v>
      </c>
      <c r="AC195" s="22">
        <v>0</v>
      </c>
      <c r="AD195" s="22">
        <v>0</v>
      </c>
      <c r="AE195" s="22">
        <v>0</v>
      </c>
      <c r="AF195" s="35">
        <f t="shared" si="214"/>
        <v>86000</v>
      </c>
      <c r="AG195" s="36">
        <v>6000</v>
      </c>
      <c r="AH195" s="22">
        <v>0</v>
      </c>
      <c r="AI195" s="22">
        <v>0</v>
      </c>
      <c r="AJ195" s="22">
        <v>0</v>
      </c>
      <c r="AK195" s="47"/>
      <c r="AL195" s="48"/>
      <c r="AM195" s="51">
        <v>40000</v>
      </c>
      <c r="AN195" s="22"/>
      <c r="AO195" s="22">
        <v>40000</v>
      </c>
      <c r="AP195" s="22">
        <f t="shared" si="215"/>
        <v>0</v>
      </c>
      <c r="AQ195" s="22"/>
      <c r="AR195" s="22">
        <v>0</v>
      </c>
      <c r="AS195" s="22">
        <v>0</v>
      </c>
      <c r="AT195" s="62" t="s">
        <v>457</v>
      </c>
    </row>
    <row r="196" spans="1:46" s="4" customFormat="1" ht="54">
      <c r="A196" s="20" t="s">
        <v>440</v>
      </c>
      <c r="B196" s="21" t="s">
        <v>458</v>
      </c>
      <c r="C196" s="22">
        <f t="shared" si="211"/>
        <v>4858734</v>
      </c>
      <c r="D196" s="22">
        <f t="shared" si="212"/>
        <v>556683</v>
      </c>
      <c r="E196" s="22">
        <v>301956</v>
      </c>
      <c r="F196" s="22">
        <v>0</v>
      </c>
      <c r="G196" s="22">
        <v>0</v>
      </c>
      <c r="H196" s="22">
        <v>0</v>
      </c>
      <c r="I196" s="22">
        <v>10584</v>
      </c>
      <c r="J196" s="22">
        <v>0</v>
      </c>
      <c r="K196" s="22">
        <v>124920</v>
      </c>
      <c r="L196" s="22">
        <v>70860</v>
      </c>
      <c r="M196" s="22">
        <v>0</v>
      </c>
      <c r="N196" s="22">
        <v>0</v>
      </c>
      <c r="O196" s="22">
        <v>23200</v>
      </c>
      <c r="P196" s="22">
        <v>25163</v>
      </c>
      <c r="Q196" s="35">
        <v>0</v>
      </c>
      <c r="R196" s="36">
        <v>0</v>
      </c>
      <c r="S196" s="22">
        <v>0</v>
      </c>
      <c r="T196" s="22">
        <f t="shared" si="213"/>
        <v>282872</v>
      </c>
      <c r="U196" s="22">
        <v>0</v>
      </c>
      <c r="V196" s="22">
        <v>0</v>
      </c>
      <c r="W196" s="22">
        <v>227472</v>
      </c>
      <c r="X196" s="22">
        <v>14000</v>
      </c>
      <c r="Y196" s="22">
        <v>0</v>
      </c>
      <c r="Z196" s="22">
        <v>0</v>
      </c>
      <c r="AA196" s="22">
        <v>40980</v>
      </c>
      <c r="AB196" s="22">
        <v>420</v>
      </c>
      <c r="AC196" s="22">
        <v>0</v>
      </c>
      <c r="AD196" s="22">
        <v>0</v>
      </c>
      <c r="AE196" s="22">
        <v>0</v>
      </c>
      <c r="AF196" s="35">
        <f t="shared" si="214"/>
        <v>173500</v>
      </c>
      <c r="AG196" s="36">
        <v>13500</v>
      </c>
      <c r="AH196" s="22">
        <v>0</v>
      </c>
      <c r="AI196" s="22">
        <v>0</v>
      </c>
      <c r="AJ196" s="22"/>
      <c r="AK196" s="47"/>
      <c r="AL196" s="48"/>
      <c r="AM196" s="51"/>
      <c r="AN196" s="22"/>
      <c r="AO196" s="22">
        <v>160000</v>
      </c>
      <c r="AP196" s="22">
        <f t="shared" si="215"/>
        <v>3845679</v>
      </c>
      <c r="AQ196" s="22"/>
      <c r="AR196" s="22">
        <v>3845679</v>
      </c>
      <c r="AS196" s="22">
        <v>0</v>
      </c>
      <c r="AT196" s="62" t="s">
        <v>459</v>
      </c>
    </row>
    <row r="197" spans="1:46" s="5" customFormat="1" ht="30" customHeight="1">
      <c r="A197" s="14" t="s">
        <v>460</v>
      </c>
      <c r="B197" s="18" t="s">
        <v>461</v>
      </c>
      <c r="C197" s="19">
        <f aca="true" t="shared" si="216" ref="C197:AJ197">SUM(C198:C199)</f>
        <v>2393879</v>
      </c>
      <c r="D197" s="19">
        <f t="shared" si="216"/>
        <v>1433513</v>
      </c>
      <c r="E197" s="19">
        <f t="shared" si="216"/>
        <v>700956</v>
      </c>
      <c r="F197" s="19">
        <f t="shared" si="216"/>
        <v>880</v>
      </c>
      <c r="G197" s="19">
        <f t="shared" si="216"/>
        <v>0</v>
      </c>
      <c r="H197" s="19">
        <f t="shared" si="216"/>
        <v>2640</v>
      </c>
      <c r="I197" s="19">
        <f t="shared" si="216"/>
        <v>22344</v>
      </c>
      <c r="J197" s="19">
        <f t="shared" si="216"/>
        <v>293820</v>
      </c>
      <c r="K197" s="19">
        <f t="shared" si="216"/>
        <v>91260</v>
      </c>
      <c r="L197" s="19">
        <f t="shared" si="216"/>
        <v>54000</v>
      </c>
      <c r="M197" s="19">
        <f t="shared" si="216"/>
        <v>74800</v>
      </c>
      <c r="N197" s="19">
        <f t="shared" si="216"/>
        <v>81600</v>
      </c>
      <c r="O197" s="19">
        <f t="shared" si="216"/>
        <v>52800</v>
      </c>
      <c r="P197" s="19">
        <f t="shared" si="216"/>
        <v>58413</v>
      </c>
      <c r="Q197" s="33">
        <f t="shared" si="216"/>
        <v>0</v>
      </c>
      <c r="R197" s="34">
        <f t="shared" si="216"/>
        <v>0</v>
      </c>
      <c r="S197" s="19">
        <f t="shared" si="216"/>
        <v>0</v>
      </c>
      <c r="T197" s="19">
        <f t="shared" si="216"/>
        <v>514966</v>
      </c>
      <c r="U197" s="19">
        <f t="shared" si="216"/>
        <v>0</v>
      </c>
      <c r="V197" s="19">
        <f t="shared" si="216"/>
        <v>0</v>
      </c>
      <c r="W197" s="19">
        <f t="shared" si="216"/>
        <v>383376</v>
      </c>
      <c r="X197" s="19">
        <f t="shared" si="216"/>
        <v>23200</v>
      </c>
      <c r="Y197" s="19">
        <f t="shared" si="216"/>
        <v>0</v>
      </c>
      <c r="Z197" s="19">
        <f t="shared" si="216"/>
        <v>0</v>
      </c>
      <c r="AA197" s="19">
        <f t="shared" si="216"/>
        <v>93888</v>
      </c>
      <c r="AB197" s="19">
        <f t="shared" si="216"/>
        <v>810</v>
      </c>
      <c r="AC197" s="19">
        <f t="shared" si="216"/>
        <v>3552</v>
      </c>
      <c r="AD197" s="19">
        <f t="shared" si="216"/>
        <v>0</v>
      </c>
      <c r="AE197" s="19">
        <f t="shared" si="216"/>
        <v>10140</v>
      </c>
      <c r="AF197" s="33">
        <f t="shared" si="216"/>
        <v>278500</v>
      </c>
      <c r="AG197" s="34">
        <f t="shared" si="216"/>
        <v>28500</v>
      </c>
      <c r="AH197" s="19">
        <f t="shared" si="216"/>
        <v>0</v>
      </c>
      <c r="AI197" s="19">
        <f t="shared" si="216"/>
        <v>0</v>
      </c>
      <c r="AJ197" s="19">
        <f t="shared" si="216"/>
        <v>30000</v>
      </c>
      <c r="AK197" s="47"/>
      <c r="AL197" s="48"/>
      <c r="AM197" s="50">
        <f aca="true" t="shared" si="217" ref="AM197:AS197">SUM(AM198:AM199)</f>
        <v>0</v>
      </c>
      <c r="AN197" s="19">
        <f t="shared" si="217"/>
        <v>20000</v>
      </c>
      <c r="AO197" s="19">
        <f t="shared" si="217"/>
        <v>200000</v>
      </c>
      <c r="AP197" s="19">
        <f t="shared" si="217"/>
        <v>166900</v>
      </c>
      <c r="AQ197" s="19">
        <f t="shared" si="217"/>
        <v>0</v>
      </c>
      <c r="AR197" s="19">
        <f t="shared" si="217"/>
        <v>0</v>
      </c>
      <c r="AS197" s="19">
        <f t="shared" si="217"/>
        <v>166900</v>
      </c>
      <c r="AT197" s="61"/>
    </row>
    <row r="198" spans="1:46" s="4" customFormat="1" ht="27" customHeight="1">
      <c r="A198" s="20" t="s">
        <v>462</v>
      </c>
      <c r="B198" s="21" t="s">
        <v>463</v>
      </c>
      <c r="C198" s="22">
        <f aca="true" t="shared" si="218" ref="C198:C203">D198+T198+AF198+AP198</f>
        <v>1980112</v>
      </c>
      <c r="D198" s="22">
        <f aca="true" t="shared" si="219" ref="D198:D203">SUM(E198:S198)</f>
        <v>1057876</v>
      </c>
      <c r="E198" s="22">
        <v>511776</v>
      </c>
      <c r="F198" s="22">
        <v>880</v>
      </c>
      <c r="G198" s="22">
        <v>0</v>
      </c>
      <c r="H198" s="22">
        <v>2640</v>
      </c>
      <c r="I198" s="22">
        <v>14112</v>
      </c>
      <c r="J198" s="22">
        <v>293820</v>
      </c>
      <c r="K198" s="22">
        <v>0</v>
      </c>
      <c r="L198" s="22">
        <v>0</v>
      </c>
      <c r="M198" s="22">
        <v>74800</v>
      </c>
      <c r="N198" s="22">
        <v>81600</v>
      </c>
      <c r="O198" s="22">
        <v>35600</v>
      </c>
      <c r="P198" s="22">
        <v>42648</v>
      </c>
      <c r="Q198" s="35">
        <v>0</v>
      </c>
      <c r="R198" s="36">
        <v>0</v>
      </c>
      <c r="S198" s="22">
        <v>0</v>
      </c>
      <c r="T198" s="22">
        <f aca="true" t="shared" si="220" ref="T198:T203">SUM(U198:AE198)</f>
        <v>487336</v>
      </c>
      <c r="U198" s="22">
        <v>0</v>
      </c>
      <c r="V198" s="22">
        <v>0</v>
      </c>
      <c r="W198" s="22">
        <v>383376</v>
      </c>
      <c r="X198" s="22">
        <v>23200</v>
      </c>
      <c r="Y198" s="22">
        <v>0</v>
      </c>
      <c r="Z198" s="22">
        <v>0</v>
      </c>
      <c r="AA198" s="22">
        <v>66468</v>
      </c>
      <c r="AB198" s="22">
        <v>600</v>
      </c>
      <c r="AC198" s="22">
        <v>3552</v>
      </c>
      <c r="AD198" s="22">
        <v>0</v>
      </c>
      <c r="AE198" s="22">
        <v>10140</v>
      </c>
      <c r="AF198" s="35">
        <f aca="true" t="shared" si="221" ref="AF198:AF203">SUM(AG198:AO198)</f>
        <v>268000</v>
      </c>
      <c r="AG198" s="36">
        <v>18000</v>
      </c>
      <c r="AH198" s="22">
        <v>0</v>
      </c>
      <c r="AI198" s="22">
        <v>0</v>
      </c>
      <c r="AJ198" s="22">
        <v>30000</v>
      </c>
      <c r="AK198" s="47"/>
      <c r="AL198" s="48"/>
      <c r="AM198" s="51"/>
      <c r="AN198" s="22">
        <v>20000</v>
      </c>
      <c r="AO198" s="22">
        <v>200000</v>
      </c>
      <c r="AP198" s="22">
        <f aca="true" t="shared" si="222" ref="AP198:AP203">SUM(AQ198:AS198)</f>
        <v>166900</v>
      </c>
      <c r="AQ198" s="22"/>
      <c r="AR198" s="22">
        <v>0</v>
      </c>
      <c r="AS198" s="22">
        <v>166900</v>
      </c>
      <c r="AT198" s="59" t="s">
        <v>464</v>
      </c>
    </row>
    <row r="199" spans="1:46" s="4" customFormat="1" ht="27" customHeight="1">
      <c r="A199" s="20" t="s">
        <v>465</v>
      </c>
      <c r="B199" s="21" t="s">
        <v>466</v>
      </c>
      <c r="C199" s="22">
        <f t="shared" si="218"/>
        <v>413767</v>
      </c>
      <c r="D199" s="22">
        <f t="shared" si="219"/>
        <v>375637</v>
      </c>
      <c r="E199" s="22">
        <v>189180</v>
      </c>
      <c r="F199" s="22">
        <v>0</v>
      </c>
      <c r="G199" s="22">
        <v>0</v>
      </c>
      <c r="H199" s="22">
        <v>0</v>
      </c>
      <c r="I199" s="22">
        <v>8232</v>
      </c>
      <c r="J199" s="22">
        <v>0</v>
      </c>
      <c r="K199" s="22">
        <v>91260</v>
      </c>
      <c r="L199" s="22">
        <v>54000</v>
      </c>
      <c r="M199" s="22">
        <v>0</v>
      </c>
      <c r="N199" s="22">
        <v>0</v>
      </c>
      <c r="O199" s="22">
        <v>17200</v>
      </c>
      <c r="P199" s="22">
        <v>15765</v>
      </c>
      <c r="Q199" s="35">
        <v>0</v>
      </c>
      <c r="R199" s="36">
        <v>0</v>
      </c>
      <c r="S199" s="22">
        <v>0</v>
      </c>
      <c r="T199" s="22">
        <f t="shared" si="220"/>
        <v>27630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27420</v>
      </c>
      <c r="AB199" s="22">
        <v>210</v>
      </c>
      <c r="AC199" s="22">
        <v>0</v>
      </c>
      <c r="AD199" s="22">
        <v>0</v>
      </c>
      <c r="AE199" s="22">
        <v>0</v>
      </c>
      <c r="AF199" s="35">
        <f t="shared" si="221"/>
        <v>10500</v>
      </c>
      <c r="AG199" s="36">
        <v>10500</v>
      </c>
      <c r="AH199" s="22">
        <v>0</v>
      </c>
      <c r="AI199" s="22">
        <v>0</v>
      </c>
      <c r="AJ199" s="22">
        <v>0</v>
      </c>
      <c r="AK199" s="47"/>
      <c r="AL199" s="48"/>
      <c r="AM199" s="51">
        <v>0</v>
      </c>
      <c r="AN199" s="22"/>
      <c r="AO199" s="22">
        <v>0</v>
      </c>
      <c r="AP199" s="22">
        <f t="shared" si="222"/>
        <v>0</v>
      </c>
      <c r="AQ199" s="22"/>
      <c r="AR199" s="22">
        <v>0</v>
      </c>
      <c r="AS199" s="22">
        <v>0</v>
      </c>
      <c r="AT199" s="60"/>
    </row>
    <row r="200" spans="1:46" s="5" customFormat="1" ht="13.5">
      <c r="A200" s="14" t="s">
        <v>467</v>
      </c>
      <c r="B200" s="18" t="s">
        <v>468</v>
      </c>
      <c r="C200" s="19">
        <f aca="true" t="shared" si="223" ref="C200:AJ200">SUM(C201:C203)</f>
        <v>8737116</v>
      </c>
      <c r="D200" s="19">
        <f t="shared" si="223"/>
        <v>122739</v>
      </c>
      <c r="E200" s="19">
        <f t="shared" si="223"/>
        <v>65508</v>
      </c>
      <c r="F200" s="19">
        <f t="shared" si="223"/>
        <v>0</v>
      </c>
      <c r="G200" s="19">
        <f t="shared" si="223"/>
        <v>0</v>
      </c>
      <c r="H200" s="19">
        <f t="shared" si="223"/>
        <v>0</v>
      </c>
      <c r="I200" s="19">
        <f t="shared" si="223"/>
        <v>2352</v>
      </c>
      <c r="J200" s="19">
        <f t="shared" si="223"/>
        <v>0</v>
      </c>
      <c r="K200" s="19">
        <f t="shared" si="223"/>
        <v>27588</v>
      </c>
      <c r="L200" s="19">
        <f t="shared" si="223"/>
        <v>16632</v>
      </c>
      <c r="M200" s="19">
        <f t="shared" si="223"/>
        <v>0</v>
      </c>
      <c r="N200" s="19">
        <f t="shared" si="223"/>
        <v>0</v>
      </c>
      <c r="O200" s="19">
        <f t="shared" si="223"/>
        <v>5200</v>
      </c>
      <c r="P200" s="19">
        <f t="shared" si="223"/>
        <v>5459</v>
      </c>
      <c r="Q200" s="33">
        <f t="shared" si="223"/>
        <v>0</v>
      </c>
      <c r="R200" s="34">
        <f t="shared" si="223"/>
        <v>0</v>
      </c>
      <c r="S200" s="19">
        <f t="shared" si="223"/>
        <v>0</v>
      </c>
      <c r="T200" s="19">
        <f t="shared" si="223"/>
        <v>7058877</v>
      </c>
      <c r="U200" s="19">
        <f t="shared" si="223"/>
        <v>2141926</v>
      </c>
      <c r="V200" s="19">
        <f t="shared" si="223"/>
        <v>2751458</v>
      </c>
      <c r="W200" s="19">
        <f t="shared" si="223"/>
        <v>849522</v>
      </c>
      <c r="X200" s="19">
        <f t="shared" si="223"/>
        <v>104988</v>
      </c>
      <c r="Y200" s="19">
        <f t="shared" si="223"/>
        <v>231335</v>
      </c>
      <c r="Z200" s="19">
        <f t="shared" si="223"/>
        <v>0</v>
      </c>
      <c r="AA200" s="19">
        <f t="shared" si="223"/>
        <v>9240</v>
      </c>
      <c r="AB200" s="19">
        <f t="shared" si="223"/>
        <v>780</v>
      </c>
      <c r="AC200" s="19">
        <f t="shared" si="223"/>
        <v>570488</v>
      </c>
      <c r="AD200" s="19">
        <f t="shared" si="223"/>
        <v>399140</v>
      </c>
      <c r="AE200" s="19">
        <f t="shared" si="223"/>
        <v>0</v>
      </c>
      <c r="AF200" s="33">
        <f t="shared" si="223"/>
        <v>1555500</v>
      </c>
      <c r="AG200" s="34">
        <f t="shared" si="223"/>
        <v>3000</v>
      </c>
      <c r="AH200" s="19">
        <f t="shared" si="223"/>
        <v>0</v>
      </c>
      <c r="AI200" s="19">
        <f t="shared" si="223"/>
        <v>0</v>
      </c>
      <c r="AJ200" s="19">
        <f t="shared" si="223"/>
        <v>0</v>
      </c>
      <c r="AK200" s="47"/>
      <c r="AL200" s="48"/>
      <c r="AM200" s="50">
        <f aca="true" t="shared" si="224" ref="AM200:AS200">SUM(AM201:AM203)</f>
        <v>0</v>
      </c>
      <c r="AN200" s="19">
        <f t="shared" si="224"/>
        <v>0</v>
      </c>
      <c r="AO200" s="19">
        <f t="shared" si="224"/>
        <v>1552500</v>
      </c>
      <c r="AP200" s="19">
        <f t="shared" si="224"/>
        <v>0</v>
      </c>
      <c r="AQ200" s="19">
        <f t="shared" si="224"/>
        <v>0</v>
      </c>
      <c r="AR200" s="19">
        <f t="shared" si="224"/>
        <v>0</v>
      </c>
      <c r="AS200" s="19">
        <f t="shared" si="224"/>
        <v>0</v>
      </c>
      <c r="AT200" s="61"/>
    </row>
    <row r="201" spans="1:46" s="4" customFormat="1" ht="27">
      <c r="A201" s="20" t="s">
        <v>469</v>
      </c>
      <c r="B201" s="21" t="s">
        <v>466</v>
      </c>
      <c r="C201" s="22">
        <f t="shared" si="218"/>
        <v>1126545</v>
      </c>
      <c r="D201" s="22">
        <f t="shared" si="219"/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35">
        <v>0</v>
      </c>
      <c r="R201" s="36">
        <v>0</v>
      </c>
      <c r="S201" s="22">
        <v>0</v>
      </c>
      <c r="T201" s="22">
        <f t="shared" si="220"/>
        <v>1126545</v>
      </c>
      <c r="U201" s="22">
        <v>0</v>
      </c>
      <c r="V201" s="22">
        <v>0</v>
      </c>
      <c r="W201" s="22">
        <v>813282</v>
      </c>
      <c r="X201" s="22">
        <v>58000</v>
      </c>
      <c r="Y201" s="22">
        <v>231335</v>
      </c>
      <c r="Z201" s="22">
        <v>0</v>
      </c>
      <c r="AA201" s="22">
        <v>0</v>
      </c>
      <c r="AB201" s="22">
        <v>720</v>
      </c>
      <c r="AC201" s="22">
        <v>23208</v>
      </c>
      <c r="AD201" s="22">
        <v>0</v>
      </c>
      <c r="AE201" s="22">
        <v>0</v>
      </c>
      <c r="AF201" s="35">
        <f t="shared" si="221"/>
        <v>0</v>
      </c>
      <c r="AG201" s="36">
        <v>0</v>
      </c>
      <c r="AH201" s="22">
        <v>0</v>
      </c>
      <c r="AI201" s="22">
        <v>0</v>
      </c>
      <c r="AJ201" s="22">
        <v>0</v>
      </c>
      <c r="AK201" s="47"/>
      <c r="AL201" s="48"/>
      <c r="AM201" s="51">
        <v>0</v>
      </c>
      <c r="AN201" s="22"/>
      <c r="AO201" s="22">
        <v>0</v>
      </c>
      <c r="AP201" s="22">
        <f t="shared" si="222"/>
        <v>0</v>
      </c>
      <c r="AQ201" s="22"/>
      <c r="AR201" s="22">
        <v>0</v>
      </c>
      <c r="AS201" s="22">
        <v>0</v>
      </c>
      <c r="AT201" s="62"/>
    </row>
    <row r="202" spans="1:46" s="4" customFormat="1" ht="27">
      <c r="A202" s="20" t="s">
        <v>470</v>
      </c>
      <c r="B202" s="21" t="s">
        <v>471</v>
      </c>
      <c r="C202" s="22">
        <f t="shared" si="218"/>
        <v>1770767</v>
      </c>
      <c r="D202" s="22">
        <f t="shared" si="219"/>
        <v>122739</v>
      </c>
      <c r="E202" s="22">
        <v>65508</v>
      </c>
      <c r="F202" s="22">
        <v>0</v>
      </c>
      <c r="G202" s="22">
        <v>0</v>
      </c>
      <c r="H202" s="22">
        <v>0</v>
      </c>
      <c r="I202" s="22">
        <v>2352</v>
      </c>
      <c r="J202" s="22">
        <v>0</v>
      </c>
      <c r="K202" s="22">
        <v>27588</v>
      </c>
      <c r="L202" s="22">
        <v>16632</v>
      </c>
      <c r="M202" s="22">
        <v>0</v>
      </c>
      <c r="N202" s="22">
        <v>0</v>
      </c>
      <c r="O202" s="22">
        <v>5200</v>
      </c>
      <c r="P202" s="22">
        <v>5459</v>
      </c>
      <c r="Q202" s="35">
        <v>0</v>
      </c>
      <c r="R202" s="36">
        <v>0</v>
      </c>
      <c r="S202" s="22">
        <v>0</v>
      </c>
      <c r="T202" s="22">
        <f t="shared" si="220"/>
        <v>92528</v>
      </c>
      <c r="U202" s="22">
        <v>0</v>
      </c>
      <c r="V202" s="22">
        <v>0</v>
      </c>
      <c r="W202" s="22">
        <v>36240</v>
      </c>
      <c r="X202" s="22">
        <v>46988</v>
      </c>
      <c r="Y202" s="22">
        <v>0</v>
      </c>
      <c r="Z202" s="22">
        <v>0</v>
      </c>
      <c r="AA202" s="22">
        <v>9240</v>
      </c>
      <c r="AB202" s="22">
        <v>60</v>
      </c>
      <c r="AC202" s="22">
        <v>0</v>
      </c>
      <c r="AD202" s="22">
        <v>0</v>
      </c>
      <c r="AE202" s="22">
        <v>0</v>
      </c>
      <c r="AF202" s="35">
        <f t="shared" si="221"/>
        <v>1555500</v>
      </c>
      <c r="AG202" s="36">
        <v>3000</v>
      </c>
      <c r="AH202" s="22">
        <v>0</v>
      </c>
      <c r="AI202" s="22">
        <v>0</v>
      </c>
      <c r="AJ202" s="22">
        <v>0</v>
      </c>
      <c r="AK202" s="47"/>
      <c r="AL202" s="48"/>
      <c r="AM202" s="51">
        <v>0</v>
      </c>
      <c r="AN202" s="22"/>
      <c r="AO202" s="22">
        <v>1552500</v>
      </c>
      <c r="AP202" s="22">
        <f t="shared" si="222"/>
        <v>0</v>
      </c>
      <c r="AQ202" s="22"/>
      <c r="AR202" s="22">
        <v>0</v>
      </c>
      <c r="AS202" s="22">
        <v>0</v>
      </c>
      <c r="AT202" s="62" t="s">
        <v>472</v>
      </c>
    </row>
    <row r="203" spans="1:46" s="4" customFormat="1" ht="27">
      <c r="A203" s="20" t="s">
        <v>473</v>
      </c>
      <c r="B203" s="21" t="s">
        <v>474</v>
      </c>
      <c r="C203" s="22">
        <f t="shared" si="218"/>
        <v>5839804</v>
      </c>
      <c r="D203" s="22">
        <f t="shared" si="219"/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35">
        <v>0</v>
      </c>
      <c r="R203" s="36">
        <v>0</v>
      </c>
      <c r="S203" s="22">
        <v>0</v>
      </c>
      <c r="T203" s="22">
        <f t="shared" si="220"/>
        <v>5839804</v>
      </c>
      <c r="U203" s="22">
        <v>2141926</v>
      </c>
      <c r="V203" s="22">
        <v>2751458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547280</v>
      </c>
      <c r="AD203" s="22">
        <v>399140</v>
      </c>
      <c r="AE203" s="22">
        <v>0</v>
      </c>
      <c r="AF203" s="35">
        <f t="shared" si="221"/>
        <v>0</v>
      </c>
      <c r="AG203" s="36">
        <v>0</v>
      </c>
      <c r="AH203" s="22">
        <v>0</v>
      </c>
      <c r="AI203" s="22">
        <v>0</v>
      </c>
      <c r="AJ203" s="22">
        <v>0</v>
      </c>
      <c r="AK203" s="47"/>
      <c r="AL203" s="48"/>
      <c r="AM203" s="51">
        <v>0</v>
      </c>
      <c r="AN203" s="22"/>
      <c r="AO203" s="22">
        <v>0</v>
      </c>
      <c r="AP203" s="22">
        <f t="shared" si="222"/>
        <v>0</v>
      </c>
      <c r="AQ203" s="22"/>
      <c r="AR203" s="22">
        <v>0</v>
      </c>
      <c r="AS203" s="22">
        <v>0</v>
      </c>
      <c r="AT203" s="62"/>
    </row>
    <row r="204" spans="1:46" s="5" customFormat="1" ht="13.5">
      <c r="A204" s="14" t="s">
        <v>475</v>
      </c>
      <c r="B204" s="18" t="s">
        <v>476</v>
      </c>
      <c r="C204" s="19">
        <f>C205</f>
        <v>3140000</v>
      </c>
      <c r="D204" s="19">
        <f aca="true" t="shared" si="225" ref="D204:AJ204">D205</f>
        <v>0</v>
      </c>
      <c r="E204" s="19">
        <f t="shared" si="225"/>
        <v>0</v>
      </c>
      <c r="F204" s="19">
        <f t="shared" si="225"/>
        <v>0</v>
      </c>
      <c r="G204" s="19">
        <f t="shared" si="225"/>
        <v>0</v>
      </c>
      <c r="H204" s="19">
        <f t="shared" si="225"/>
        <v>0</v>
      </c>
      <c r="I204" s="19">
        <f t="shared" si="225"/>
        <v>0</v>
      </c>
      <c r="J204" s="19">
        <f t="shared" si="225"/>
        <v>0</v>
      </c>
      <c r="K204" s="19">
        <f t="shared" si="225"/>
        <v>0</v>
      </c>
      <c r="L204" s="19">
        <f t="shared" si="225"/>
        <v>0</v>
      </c>
      <c r="M204" s="19">
        <f t="shared" si="225"/>
        <v>0</v>
      </c>
      <c r="N204" s="19">
        <f t="shared" si="225"/>
        <v>0</v>
      </c>
      <c r="O204" s="19">
        <f t="shared" si="225"/>
        <v>0</v>
      </c>
      <c r="P204" s="19">
        <f t="shared" si="225"/>
        <v>0</v>
      </c>
      <c r="Q204" s="33">
        <f t="shared" si="225"/>
        <v>0</v>
      </c>
      <c r="R204" s="34">
        <f t="shared" si="225"/>
        <v>0</v>
      </c>
      <c r="S204" s="19">
        <f t="shared" si="225"/>
        <v>0</v>
      </c>
      <c r="T204" s="19">
        <f t="shared" si="225"/>
        <v>0</v>
      </c>
      <c r="U204" s="19">
        <f t="shared" si="225"/>
        <v>0</v>
      </c>
      <c r="V204" s="19">
        <f t="shared" si="225"/>
        <v>0</v>
      </c>
      <c r="W204" s="19">
        <f t="shared" si="225"/>
        <v>0</v>
      </c>
      <c r="X204" s="19">
        <f t="shared" si="225"/>
        <v>0</v>
      </c>
      <c r="Y204" s="19">
        <f t="shared" si="225"/>
        <v>0</v>
      </c>
      <c r="Z204" s="19">
        <f t="shared" si="225"/>
        <v>0</v>
      </c>
      <c r="AA204" s="19">
        <f t="shared" si="225"/>
        <v>0</v>
      </c>
      <c r="AB204" s="19">
        <f t="shared" si="225"/>
        <v>0</v>
      </c>
      <c r="AC204" s="19">
        <f t="shared" si="225"/>
        <v>0</v>
      </c>
      <c r="AD204" s="19">
        <f t="shared" si="225"/>
        <v>0</v>
      </c>
      <c r="AE204" s="19">
        <f t="shared" si="225"/>
        <v>0</v>
      </c>
      <c r="AF204" s="33">
        <f t="shared" si="225"/>
        <v>0</v>
      </c>
      <c r="AG204" s="34">
        <f t="shared" si="225"/>
        <v>0</v>
      </c>
      <c r="AH204" s="19">
        <f t="shared" si="225"/>
        <v>0</v>
      </c>
      <c r="AI204" s="19">
        <f t="shared" si="225"/>
        <v>0</v>
      </c>
      <c r="AJ204" s="19">
        <f t="shared" si="225"/>
        <v>0</v>
      </c>
      <c r="AK204" s="47"/>
      <c r="AL204" s="48"/>
      <c r="AM204" s="50">
        <f aca="true" t="shared" si="226" ref="AM204:AS204">AM205</f>
        <v>0</v>
      </c>
      <c r="AN204" s="19">
        <f t="shared" si="226"/>
        <v>0</v>
      </c>
      <c r="AO204" s="19">
        <f t="shared" si="226"/>
        <v>0</v>
      </c>
      <c r="AP204" s="19">
        <f t="shared" si="226"/>
        <v>3140000</v>
      </c>
      <c r="AQ204" s="19">
        <f t="shared" si="226"/>
        <v>0</v>
      </c>
      <c r="AR204" s="19">
        <f t="shared" si="226"/>
        <v>3140000</v>
      </c>
      <c r="AS204" s="19">
        <f t="shared" si="226"/>
        <v>0</v>
      </c>
      <c r="AT204" s="61"/>
    </row>
    <row r="205" spans="1:46" s="4" customFormat="1" ht="27">
      <c r="A205" s="20" t="s">
        <v>477</v>
      </c>
      <c r="B205" s="21" t="s">
        <v>463</v>
      </c>
      <c r="C205" s="22">
        <f aca="true" t="shared" si="227" ref="C205:C209">D205+T205+AF205+AP205</f>
        <v>3140000</v>
      </c>
      <c r="D205" s="22">
        <f>SUM(E205:S205)</f>
        <v>0</v>
      </c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35"/>
      <c r="R205" s="36"/>
      <c r="S205" s="22"/>
      <c r="T205" s="22">
        <f aca="true" t="shared" si="228" ref="T205:T209">SUM(U205:AE205)</f>
        <v>0</v>
      </c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35">
        <f aca="true" t="shared" si="229" ref="AF205:AF209">SUM(AG205:AO205)</f>
        <v>0</v>
      </c>
      <c r="AG205" s="36"/>
      <c r="AH205" s="22"/>
      <c r="AI205" s="22"/>
      <c r="AJ205" s="22"/>
      <c r="AK205" s="47"/>
      <c r="AL205" s="48"/>
      <c r="AM205" s="51"/>
      <c r="AN205" s="22"/>
      <c r="AO205" s="22"/>
      <c r="AP205" s="22">
        <f aca="true" t="shared" si="230" ref="AP205:AP209">SUM(AQ205:AS205)</f>
        <v>3140000</v>
      </c>
      <c r="AQ205" s="22"/>
      <c r="AR205" s="22">
        <v>3140000</v>
      </c>
      <c r="AS205" s="22"/>
      <c r="AT205" s="62" t="s">
        <v>478</v>
      </c>
    </row>
    <row r="206" spans="1:46" s="5" customFormat="1" ht="13.5">
      <c r="A206" s="14" t="s">
        <v>479</v>
      </c>
      <c r="B206" s="18" t="s">
        <v>480</v>
      </c>
      <c r="C206" s="19">
        <f aca="true" t="shared" si="231" ref="C206:AJ206">SUM(C207:C209)</f>
        <v>3029853</v>
      </c>
      <c r="D206" s="19">
        <f t="shared" si="231"/>
        <v>727993</v>
      </c>
      <c r="E206" s="19">
        <f t="shared" si="231"/>
        <v>70044</v>
      </c>
      <c r="F206" s="19">
        <f t="shared" si="231"/>
        <v>0</v>
      </c>
      <c r="G206" s="19">
        <f t="shared" si="231"/>
        <v>0</v>
      </c>
      <c r="H206" s="19">
        <f t="shared" si="231"/>
        <v>0</v>
      </c>
      <c r="I206" s="19">
        <f t="shared" si="231"/>
        <v>1176</v>
      </c>
      <c r="J206" s="19">
        <f t="shared" si="231"/>
        <v>0</v>
      </c>
      <c r="K206" s="19">
        <f t="shared" si="231"/>
        <v>27240</v>
      </c>
      <c r="L206" s="19">
        <f t="shared" si="231"/>
        <v>16920</v>
      </c>
      <c r="M206" s="19">
        <f t="shared" si="231"/>
        <v>0</v>
      </c>
      <c r="N206" s="19">
        <f t="shared" si="231"/>
        <v>1176</v>
      </c>
      <c r="O206" s="19">
        <f t="shared" si="231"/>
        <v>5600</v>
      </c>
      <c r="P206" s="19">
        <f t="shared" si="231"/>
        <v>5837</v>
      </c>
      <c r="Q206" s="33">
        <f t="shared" si="231"/>
        <v>0</v>
      </c>
      <c r="R206" s="34">
        <f t="shared" si="231"/>
        <v>0</v>
      </c>
      <c r="S206" s="19">
        <f t="shared" si="231"/>
        <v>600000</v>
      </c>
      <c r="T206" s="19">
        <f t="shared" si="231"/>
        <v>15020</v>
      </c>
      <c r="U206" s="19">
        <f t="shared" si="231"/>
        <v>0</v>
      </c>
      <c r="V206" s="19">
        <f t="shared" si="231"/>
        <v>0</v>
      </c>
      <c r="W206" s="19">
        <f t="shared" si="231"/>
        <v>0</v>
      </c>
      <c r="X206" s="19">
        <f t="shared" si="231"/>
        <v>5600</v>
      </c>
      <c r="Y206" s="19">
        <f t="shared" si="231"/>
        <v>0</v>
      </c>
      <c r="Z206" s="19">
        <f t="shared" si="231"/>
        <v>0</v>
      </c>
      <c r="AA206" s="19">
        <f t="shared" si="231"/>
        <v>9300</v>
      </c>
      <c r="AB206" s="19">
        <f t="shared" si="231"/>
        <v>120</v>
      </c>
      <c r="AC206" s="19">
        <f t="shared" si="231"/>
        <v>0</v>
      </c>
      <c r="AD206" s="19">
        <f t="shared" si="231"/>
        <v>0</v>
      </c>
      <c r="AE206" s="19">
        <f t="shared" si="231"/>
        <v>0</v>
      </c>
      <c r="AF206" s="33">
        <f t="shared" si="231"/>
        <v>108040</v>
      </c>
      <c r="AG206" s="34">
        <f t="shared" si="231"/>
        <v>3000</v>
      </c>
      <c r="AH206" s="19">
        <f t="shared" si="231"/>
        <v>0</v>
      </c>
      <c r="AI206" s="19">
        <f t="shared" si="231"/>
        <v>85040</v>
      </c>
      <c r="AJ206" s="19">
        <f t="shared" si="231"/>
        <v>0</v>
      </c>
      <c r="AK206" s="47"/>
      <c r="AL206" s="48"/>
      <c r="AM206" s="50">
        <f aca="true" t="shared" si="232" ref="AM206:AS206">SUM(AM207:AM209)</f>
        <v>0</v>
      </c>
      <c r="AN206" s="19">
        <f t="shared" si="232"/>
        <v>20000</v>
      </c>
      <c r="AO206" s="19">
        <f t="shared" si="232"/>
        <v>0</v>
      </c>
      <c r="AP206" s="19">
        <f t="shared" si="232"/>
        <v>2178800</v>
      </c>
      <c r="AQ206" s="19">
        <f t="shared" si="232"/>
        <v>0</v>
      </c>
      <c r="AR206" s="19">
        <f t="shared" si="232"/>
        <v>2078800</v>
      </c>
      <c r="AS206" s="19">
        <f t="shared" si="232"/>
        <v>100000</v>
      </c>
      <c r="AT206" s="61"/>
    </row>
    <row r="207" spans="1:46" s="4" customFormat="1" ht="27">
      <c r="A207" s="20" t="s">
        <v>481</v>
      </c>
      <c r="B207" s="21" t="s">
        <v>463</v>
      </c>
      <c r="C207" s="22">
        <f t="shared" si="227"/>
        <v>1783600</v>
      </c>
      <c r="D207" s="22">
        <f aca="true" t="shared" si="233" ref="D207:D215">SUM(E207:S207)</f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35">
        <v>0</v>
      </c>
      <c r="R207" s="36">
        <v>0</v>
      </c>
      <c r="S207" s="22">
        <v>0</v>
      </c>
      <c r="T207" s="22">
        <f t="shared" si="228"/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0</v>
      </c>
      <c r="AD207" s="22">
        <v>0</v>
      </c>
      <c r="AE207" s="22">
        <v>0</v>
      </c>
      <c r="AF207" s="35">
        <f t="shared" si="229"/>
        <v>0</v>
      </c>
      <c r="AG207" s="36">
        <v>0</v>
      </c>
      <c r="AH207" s="22">
        <v>0</v>
      </c>
      <c r="AI207" s="22">
        <v>0</v>
      </c>
      <c r="AJ207" s="22">
        <v>0</v>
      </c>
      <c r="AK207" s="47"/>
      <c r="AL207" s="48"/>
      <c r="AM207" s="51">
        <v>0</v>
      </c>
      <c r="AN207" s="22"/>
      <c r="AO207" s="22"/>
      <c r="AP207" s="22">
        <f t="shared" si="230"/>
        <v>1783600</v>
      </c>
      <c r="AQ207" s="22"/>
      <c r="AR207" s="22">
        <v>1783600</v>
      </c>
      <c r="AS207" s="22">
        <v>0</v>
      </c>
      <c r="AT207" s="62" t="s">
        <v>482</v>
      </c>
    </row>
    <row r="208" spans="1:46" s="4" customFormat="1" ht="27">
      <c r="A208" s="20" t="s">
        <v>483</v>
      </c>
      <c r="B208" s="21" t="s">
        <v>484</v>
      </c>
      <c r="C208" s="22">
        <f t="shared" si="227"/>
        <v>1179065</v>
      </c>
      <c r="D208" s="22">
        <f t="shared" si="233"/>
        <v>671967</v>
      </c>
      <c r="E208" s="22">
        <v>40884</v>
      </c>
      <c r="F208" s="22"/>
      <c r="G208" s="22"/>
      <c r="H208" s="22"/>
      <c r="I208" s="22"/>
      <c r="J208" s="22"/>
      <c r="K208" s="22">
        <v>14592</v>
      </c>
      <c r="L208" s="22">
        <v>9108</v>
      </c>
      <c r="M208" s="22"/>
      <c r="N208" s="22">
        <v>1176</v>
      </c>
      <c r="O208" s="22">
        <v>2800</v>
      </c>
      <c r="P208" s="22">
        <v>3407</v>
      </c>
      <c r="Q208" s="35"/>
      <c r="R208" s="36"/>
      <c r="S208" s="22">
        <v>600000</v>
      </c>
      <c r="T208" s="22">
        <f t="shared" si="228"/>
        <v>5358</v>
      </c>
      <c r="U208" s="22"/>
      <c r="V208" s="22"/>
      <c r="W208" s="22"/>
      <c r="X208" s="22"/>
      <c r="Y208" s="22"/>
      <c r="Z208" s="22"/>
      <c r="AA208" s="22">
        <v>5328</v>
      </c>
      <c r="AB208" s="22">
        <v>30</v>
      </c>
      <c r="AC208" s="22"/>
      <c r="AD208" s="22"/>
      <c r="AE208" s="22"/>
      <c r="AF208" s="35">
        <f t="shared" si="229"/>
        <v>106540</v>
      </c>
      <c r="AG208" s="36">
        <v>1500</v>
      </c>
      <c r="AH208" s="22"/>
      <c r="AI208" s="22">
        <v>85040</v>
      </c>
      <c r="AJ208" s="22"/>
      <c r="AK208" s="47"/>
      <c r="AL208" s="48"/>
      <c r="AM208" s="51"/>
      <c r="AN208" s="22">
        <v>20000</v>
      </c>
      <c r="AO208" s="22"/>
      <c r="AP208" s="22">
        <f t="shared" si="230"/>
        <v>395200</v>
      </c>
      <c r="AQ208" s="22"/>
      <c r="AR208" s="22">
        <v>295200</v>
      </c>
      <c r="AS208" s="22">
        <v>100000</v>
      </c>
      <c r="AT208" s="62" t="s">
        <v>485</v>
      </c>
    </row>
    <row r="209" spans="1:46" s="4" customFormat="1" ht="27">
      <c r="A209" s="20" t="s">
        <v>483</v>
      </c>
      <c r="B209" s="21" t="s">
        <v>463</v>
      </c>
      <c r="C209" s="22">
        <f t="shared" si="227"/>
        <v>67188</v>
      </c>
      <c r="D209" s="22">
        <f t="shared" si="233"/>
        <v>56026</v>
      </c>
      <c r="E209" s="22">
        <v>29160</v>
      </c>
      <c r="F209" s="22">
        <v>0</v>
      </c>
      <c r="G209" s="22">
        <v>0</v>
      </c>
      <c r="H209" s="22">
        <v>0</v>
      </c>
      <c r="I209" s="22">
        <v>1176</v>
      </c>
      <c r="J209" s="22">
        <v>0</v>
      </c>
      <c r="K209" s="22">
        <v>12648</v>
      </c>
      <c r="L209" s="22">
        <v>7812</v>
      </c>
      <c r="M209" s="22">
        <v>0</v>
      </c>
      <c r="N209" s="22">
        <v>0</v>
      </c>
      <c r="O209" s="22">
        <v>2800</v>
      </c>
      <c r="P209" s="22">
        <v>2430</v>
      </c>
      <c r="Q209" s="35">
        <v>0</v>
      </c>
      <c r="R209" s="36">
        <v>0</v>
      </c>
      <c r="S209" s="22">
        <v>0</v>
      </c>
      <c r="T209" s="22">
        <f t="shared" si="228"/>
        <v>9662</v>
      </c>
      <c r="U209" s="22">
        <v>0</v>
      </c>
      <c r="V209" s="22">
        <v>0</v>
      </c>
      <c r="W209" s="22">
        <v>0</v>
      </c>
      <c r="X209" s="22">
        <v>5600</v>
      </c>
      <c r="Y209" s="22">
        <v>0</v>
      </c>
      <c r="Z209" s="22">
        <v>0</v>
      </c>
      <c r="AA209" s="22">
        <v>3972</v>
      </c>
      <c r="AB209" s="22">
        <v>90</v>
      </c>
      <c r="AC209" s="22">
        <v>0</v>
      </c>
      <c r="AD209" s="22">
        <v>0</v>
      </c>
      <c r="AE209" s="22">
        <v>0</v>
      </c>
      <c r="AF209" s="35">
        <f t="shared" si="229"/>
        <v>1500</v>
      </c>
      <c r="AG209" s="36">
        <v>1500</v>
      </c>
      <c r="AH209" s="22">
        <v>0</v>
      </c>
      <c r="AI209" s="22">
        <v>0</v>
      </c>
      <c r="AJ209" s="22">
        <v>0</v>
      </c>
      <c r="AK209" s="47"/>
      <c r="AL209" s="48"/>
      <c r="AM209" s="51">
        <v>0</v>
      </c>
      <c r="AN209" s="22"/>
      <c r="AO209" s="22">
        <v>0</v>
      </c>
      <c r="AP209" s="22">
        <f t="shared" si="230"/>
        <v>0</v>
      </c>
      <c r="AQ209" s="22"/>
      <c r="AR209" s="22">
        <v>0</v>
      </c>
      <c r="AS209" s="22">
        <v>0</v>
      </c>
      <c r="AT209" s="62"/>
    </row>
    <row r="210" spans="1:46" s="5" customFormat="1" ht="13.5">
      <c r="A210" s="14" t="s">
        <v>486</v>
      </c>
      <c r="B210" s="18" t="s">
        <v>487</v>
      </c>
      <c r="C210" s="19">
        <f>SUM(C211:C213)</f>
        <v>2504384</v>
      </c>
      <c r="D210" s="19">
        <f aca="true" t="shared" si="234" ref="D210:AJ210">SUM(D211:D213)</f>
        <v>684974</v>
      </c>
      <c r="E210" s="19">
        <f t="shared" si="234"/>
        <v>304800</v>
      </c>
      <c r="F210" s="19">
        <f t="shared" si="234"/>
        <v>0</v>
      </c>
      <c r="G210" s="19">
        <f t="shared" si="234"/>
        <v>0</v>
      </c>
      <c r="H210" s="19">
        <f t="shared" si="234"/>
        <v>0</v>
      </c>
      <c r="I210" s="19">
        <f t="shared" si="234"/>
        <v>10584</v>
      </c>
      <c r="J210" s="19">
        <f t="shared" si="234"/>
        <v>199440</v>
      </c>
      <c r="K210" s="19">
        <f t="shared" si="234"/>
        <v>0</v>
      </c>
      <c r="L210" s="19">
        <f t="shared" si="234"/>
        <v>0</v>
      </c>
      <c r="M210" s="19">
        <f t="shared" si="234"/>
        <v>57750</v>
      </c>
      <c r="N210" s="19">
        <f t="shared" si="234"/>
        <v>63000</v>
      </c>
      <c r="O210" s="19">
        <f t="shared" si="234"/>
        <v>24000</v>
      </c>
      <c r="P210" s="19">
        <f t="shared" si="234"/>
        <v>25400</v>
      </c>
      <c r="Q210" s="33">
        <f t="shared" si="234"/>
        <v>0</v>
      </c>
      <c r="R210" s="34">
        <f t="shared" si="234"/>
        <v>0</v>
      </c>
      <c r="S210" s="19">
        <f t="shared" si="234"/>
        <v>0</v>
      </c>
      <c r="T210" s="19">
        <f t="shared" si="234"/>
        <v>422910</v>
      </c>
      <c r="U210" s="19">
        <f t="shared" si="234"/>
        <v>0</v>
      </c>
      <c r="V210" s="19">
        <f t="shared" si="234"/>
        <v>0</v>
      </c>
      <c r="W210" s="19">
        <f t="shared" si="234"/>
        <v>373356</v>
      </c>
      <c r="X210" s="19">
        <f t="shared" si="234"/>
        <v>0</v>
      </c>
      <c r="Y210" s="19">
        <f t="shared" si="234"/>
        <v>0</v>
      </c>
      <c r="Z210" s="19">
        <f t="shared" si="234"/>
        <v>0</v>
      </c>
      <c r="AA210" s="19">
        <f t="shared" si="234"/>
        <v>41940</v>
      </c>
      <c r="AB210" s="19">
        <f t="shared" si="234"/>
        <v>510</v>
      </c>
      <c r="AC210" s="19">
        <f t="shared" si="234"/>
        <v>7104</v>
      </c>
      <c r="AD210" s="19">
        <f t="shared" si="234"/>
        <v>0</v>
      </c>
      <c r="AE210" s="19">
        <f t="shared" si="234"/>
        <v>0</v>
      </c>
      <c r="AF210" s="33">
        <f t="shared" si="234"/>
        <v>166500</v>
      </c>
      <c r="AG210" s="34">
        <f t="shared" si="234"/>
        <v>13500</v>
      </c>
      <c r="AH210" s="19">
        <f t="shared" si="234"/>
        <v>15000</v>
      </c>
      <c r="AI210" s="19">
        <f t="shared" si="234"/>
        <v>38000</v>
      </c>
      <c r="AJ210" s="19">
        <f t="shared" si="234"/>
        <v>30000</v>
      </c>
      <c r="AK210" s="47"/>
      <c r="AL210" s="48"/>
      <c r="AM210" s="50">
        <f aca="true" t="shared" si="235" ref="AM210:AS210">SUM(AM211:AM213)</f>
        <v>0</v>
      </c>
      <c r="AN210" s="19">
        <f t="shared" si="235"/>
        <v>20000</v>
      </c>
      <c r="AO210" s="19">
        <f t="shared" si="235"/>
        <v>50000</v>
      </c>
      <c r="AP210" s="19">
        <f t="shared" si="235"/>
        <v>1230000</v>
      </c>
      <c r="AQ210" s="19">
        <f t="shared" si="235"/>
        <v>300000</v>
      </c>
      <c r="AR210" s="19">
        <f t="shared" si="235"/>
        <v>880000</v>
      </c>
      <c r="AS210" s="19">
        <f t="shared" si="235"/>
        <v>50000</v>
      </c>
      <c r="AT210" s="61"/>
    </row>
    <row r="211" spans="1:46" s="4" customFormat="1" ht="40.5">
      <c r="A211" s="20" t="s">
        <v>488</v>
      </c>
      <c r="B211" s="21" t="s">
        <v>489</v>
      </c>
      <c r="C211" s="22">
        <f aca="true" t="shared" si="236" ref="C211:C213">D211+T211+AF211+AP211</f>
        <v>1714384</v>
      </c>
      <c r="D211" s="22">
        <f>SUM(E211:S211)</f>
        <v>684974</v>
      </c>
      <c r="E211" s="22">
        <v>304800</v>
      </c>
      <c r="F211" s="22">
        <v>0</v>
      </c>
      <c r="G211" s="22">
        <v>0</v>
      </c>
      <c r="H211" s="22">
        <v>0</v>
      </c>
      <c r="I211" s="22">
        <v>10584</v>
      </c>
      <c r="J211" s="22">
        <v>199440</v>
      </c>
      <c r="K211" s="22">
        <v>0</v>
      </c>
      <c r="L211" s="22">
        <v>0</v>
      </c>
      <c r="M211" s="22">
        <v>57750</v>
      </c>
      <c r="N211" s="22">
        <v>63000</v>
      </c>
      <c r="O211" s="22">
        <v>24000</v>
      </c>
      <c r="P211" s="22">
        <v>25400</v>
      </c>
      <c r="Q211" s="35">
        <v>0</v>
      </c>
      <c r="R211" s="36">
        <v>0</v>
      </c>
      <c r="S211" s="22">
        <v>0</v>
      </c>
      <c r="T211" s="22">
        <f aca="true" t="shared" si="237" ref="T211:T213">SUM(U211:AE211)</f>
        <v>422910</v>
      </c>
      <c r="U211" s="22">
        <v>0</v>
      </c>
      <c r="V211" s="22">
        <v>0</v>
      </c>
      <c r="W211" s="22">
        <v>373356</v>
      </c>
      <c r="X211" s="22">
        <v>0</v>
      </c>
      <c r="Y211" s="22">
        <v>0</v>
      </c>
      <c r="Z211" s="22">
        <v>0</v>
      </c>
      <c r="AA211" s="22">
        <v>41940</v>
      </c>
      <c r="AB211" s="22">
        <v>510</v>
      </c>
      <c r="AC211" s="22">
        <v>7104</v>
      </c>
      <c r="AD211" s="22">
        <v>0</v>
      </c>
      <c r="AE211" s="22">
        <v>0</v>
      </c>
      <c r="AF211" s="35">
        <f aca="true" t="shared" si="238" ref="AF211:AF213">SUM(AG211:AO211)</f>
        <v>166500</v>
      </c>
      <c r="AG211" s="36">
        <v>13500</v>
      </c>
      <c r="AH211" s="22">
        <v>15000</v>
      </c>
      <c r="AI211" s="22">
        <v>38000</v>
      </c>
      <c r="AJ211" s="22">
        <v>30000</v>
      </c>
      <c r="AK211" s="47"/>
      <c r="AL211" s="48"/>
      <c r="AM211" s="51">
        <v>0</v>
      </c>
      <c r="AN211" s="22">
        <v>20000</v>
      </c>
      <c r="AO211" s="22">
        <v>50000</v>
      </c>
      <c r="AP211" s="22">
        <f aca="true" t="shared" si="239" ref="AP211:AP213">SUM(AQ211:AS211)</f>
        <v>440000</v>
      </c>
      <c r="AQ211" s="22"/>
      <c r="AR211" s="22">
        <v>390000</v>
      </c>
      <c r="AS211" s="22">
        <v>50000</v>
      </c>
      <c r="AT211" s="62" t="s">
        <v>490</v>
      </c>
    </row>
    <row r="212" spans="1:46" s="4" customFormat="1" ht="27">
      <c r="A212" s="20" t="s">
        <v>488</v>
      </c>
      <c r="B212" s="21" t="s">
        <v>491</v>
      </c>
      <c r="C212" s="22">
        <f t="shared" si="236"/>
        <v>300000</v>
      </c>
      <c r="D212" s="22">
        <f t="shared" si="233"/>
        <v>0</v>
      </c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35"/>
      <c r="R212" s="36"/>
      <c r="S212" s="22"/>
      <c r="T212" s="22">
        <f t="shared" si="237"/>
        <v>0</v>
      </c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35">
        <f t="shared" si="238"/>
        <v>0</v>
      </c>
      <c r="AG212" s="36"/>
      <c r="AH212" s="22"/>
      <c r="AI212" s="22"/>
      <c r="AJ212" s="22"/>
      <c r="AK212" s="47"/>
      <c r="AL212" s="48"/>
      <c r="AM212" s="51"/>
      <c r="AN212" s="22"/>
      <c r="AO212" s="22"/>
      <c r="AP212" s="22">
        <f t="shared" si="239"/>
        <v>300000</v>
      </c>
      <c r="AQ212" s="22">
        <v>300000</v>
      </c>
      <c r="AR212" s="22"/>
      <c r="AS212" s="22">
        <v>0</v>
      </c>
      <c r="AT212" s="62" t="s">
        <v>492</v>
      </c>
    </row>
    <row r="213" spans="1:46" s="4" customFormat="1" ht="27">
      <c r="A213" s="20" t="s">
        <v>488</v>
      </c>
      <c r="B213" s="21" t="s">
        <v>463</v>
      </c>
      <c r="C213" s="22">
        <f t="shared" si="236"/>
        <v>490000</v>
      </c>
      <c r="D213" s="22">
        <f t="shared" si="233"/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35">
        <v>0</v>
      </c>
      <c r="R213" s="36">
        <v>0</v>
      </c>
      <c r="S213" s="22">
        <v>0</v>
      </c>
      <c r="T213" s="22">
        <f t="shared" si="237"/>
        <v>0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35">
        <f t="shared" si="238"/>
        <v>0</v>
      </c>
      <c r="AG213" s="36">
        <v>0</v>
      </c>
      <c r="AH213" s="22">
        <v>0</v>
      </c>
      <c r="AI213" s="22">
        <v>0</v>
      </c>
      <c r="AJ213" s="22">
        <v>0</v>
      </c>
      <c r="AK213" s="47"/>
      <c r="AL213" s="48"/>
      <c r="AM213" s="51">
        <v>0</v>
      </c>
      <c r="AN213" s="22"/>
      <c r="AO213" s="22">
        <v>0</v>
      </c>
      <c r="AP213" s="22">
        <f t="shared" si="239"/>
        <v>490000</v>
      </c>
      <c r="AQ213" s="22"/>
      <c r="AR213" s="22">
        <v>490000</v>
      </c>
      <c r="AS213" s="22">
        <v>0</v>
      </c>
      <c r="AT213" s="62" t="s">
        <v>493</v>
      </c>
    </row>
    <row r="214" spans="1:46" s="5" customFormat="1" ht="13.5">
      <c r="A214" s="14" t="s">
        <v>494</v>
      </c>
      <c r="B214" s="18" t="s">
        <v>495</v>
      </c>
      <c r="C214" s="19">
        <f>SUM(C215)</f>
        <v>750000</v>
      </c>
      <c r="D214" s="19">
        <f t="shared" si="233"/>
        <v>0</v>
      </c>
      <c r="E214" s="19">
        <f aca="true" t="shared" si="240" ref="E214:AJ214">SUM(E215)</f>
        <v>0</v>
      </c>
      <c r="F214" s="19">
        <f t="shared" si="240"/>
        <v>0</v>
      </c>
      <c r="G214" s="19">
        <f t="shared" si="240"/>
        <v>0</v>
      </c>
      <c r="H214" s="19">
        <f t="shared" si="240"/>
        <v>0</v>
      </c>
      <c r="I214" s="19">
        <f t="shared" si="240"/>
        <v>0</v>
      </c>
      <c r="J214" s="19">
        <f t="shared" si="240"/>
        <v>0</v>
      </c>
      <c r="K214" s="19">
        <f t="shared" si="240"/>
        <v>0</v>
      </c>
      <c r="L214" s="19">
        <f t="shared" si="240"/>
        <v>0</v>
      </c>
      <c r="M214" s="19">
        <f t="shared" si="240"/>
        <v>0</v>
      </c>
      <c r="N214" s="19">
        <f t="shared" si="240"/>
        <v>0</v>
      </c>
      <c r="O214" s="19">
        <f t="shared" si="240"/>
        <v>0</v>
      </c>
      <c r="P214" s="19">
        <f t="shared" si="240"/>
        <v>0</v>
      </c>
      <c r="Q214" s="33">
        <f t="shared" si="240"/>
        <v>0</v>
      </c>
      <c r="R214" s="34">
        <f t="shared" si="240"/>
        <v>0</v>
      </c>
      <c r="S214" s="19">
        <f t="shared" si="240"/>
        <v>0</v>
      </c>
      <c r="T214" s="19">
        <f t="shared" si="240"/>
        <v>0</v>
      </c>
      <c r="U214" s="19">
        <f t="shared" si="240"/>
        <v>0</v>
      </c>
      <c r="V214" s="19">
        <f t="shared" si="240"/>
        <v>0</v>
      </c>
      <c r="W214" s="19">
        <f t="shared" si="240"/>
        <v>0</v>
      </c>
      <c r="X214" s="19">
        <f t="shared" si="240"/>
        <v>0</v>
      </c>
      <c r="Y214" s="19">
        <f t="shared" si="240"/>
        <v>0</v>
      </c>
      <c r="Z214" s="19">
        <f t="shared" si="240"/>
        <v>0</v>
      </c>
      <c r="AA214" s="19">
        <f t="shared" si="240"/>
        <v>0</v>
      </c>
      <c r="AB214" s="19">
        <f t="shared" si="240"/>
        <v>0</v>
      </c>
      <c r="AC214" s="19">
        <f t="shared" si="240"/>
        <v>0</v>
      </c>
      <c r="AD214" s="19">
        <f t="shared" si="240"/>
        <v>0</v>
      </c>
      <c r="AE214" s="19">
        <f t="shared" si="240"/>
        <v>0</v>
      </c>
      <c r="AF214" s="33">
        <f t="shared" si="240"/>
        <v>0</v>
      </c>
      <c r="AG214" s="34">
        <f t="shared" si="240"/>
        <v>0</v>
      </c>
      <c r="AH214" s="19">
        <f t="shared" si="240"/>
        <v>0</v>
      </c>
      <c r="AI214" s="19">
        <f t="shared" si="240"/>
        <v>0</v>
      </c>
      <c r="AJ214" s="19">
        <f t="shared" si="240"/>
        <v>0</v>
      </c>
      <c r="AK214" s="47"/>
      <c r="AL214" s="48"/>
      <c r="AM214" s="50">
        <f aca="true" t="shared" si="241" ref="AM214:AS214">SUM(AM215)</f>
        <v>0</v>
      </c>
      <c r="AN214" s="19">
        <f t="shared" si="241"/>
        <v>0</v>
      </c>
      <c r="AO214" s="19">
        <f t="shared" si="241"/>
        <v>0</v>
      </c>
      <c r="AP214" s="19">
        <f t="shared" si="241"/>
        <v>750000</v>
      </c>
      <c r="AQ214" s="19">
        <f t="shared" si="241"/>
        <v>0</v>
      </c>
      <c r="AR214" s="19">
        <f t="shared" si="241"/>
        <v>750000</v>
      </c>
      <c r="AS214" s="19">
        <f t="shared" si="241"/>
        <v>0</v>
      </c>
      <c r="AT214" s="61"/>
    </row>
    <row r="215" spans="1:46" s="4" customFormat="1" ht="27">
      <c r="A215" s="20" t="s">
        <v>496</v>
      </c>
      <c r="B215" s="21" t="s">
        <v>463</v>
      </c>
      <c r="C215" s="22">
        <f aca="true" t="shared" si="242" ref="C215:C221">D215+T215+AF215+AP215</f>
        <v>750000</v>
      </c>
      <c r="D215" s="22">
        <f t="shared" si="233"/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35">
        <v>0</v>
      </c>
      <c r="R215" s="36">
        <v>0</v>
      </c>
      <c r="S215" s="22">
        <v>0</v>
      </c>
      <c r="T215" s="22">
        <f aca="true" t="shared" si="243" ref="T215:T221">SUM(U215:AE215)</f>
        <v>0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22">
        <v>0</v>
      </c>
      <c r="AE215" s="22">
        <v>0</v>
      </c>
      <c r="AF215" s="35">
        <f aca="true" t="shared" si="244" ref="AF215:AF221">SUM(AG215:AO215)</f>
        <v>0</v>
      </c>
      <c r="AG215" s="36">
        <v>0</v>
      </c>
      <c r="AH215" s="22">
        <v>0</v>
      </c>
      <c r="AI215" s="22">
        <v>0</v>
      </c>
      <c r="AJ215" s="22">
        <v>0</v>
      </c>
      <c r="AK215" s="47"/>
      <c r="AL215" s="48"/>
      <c r="AM215" s="51">
        <v>0</v>
      </c>
      <c r="AN215" s="22"/>
      <c r="AO215" s="22"/>
      <c r="AP215" s="22">
        <f aca="true" t="shared" si="245" ref="AP215:AP221">SUM(AQ215:AS215)</f>
        <v>750000</v>
      </c>
      <c r="AQ215" s="22"/>
      <c r="AR215" s="22">
        <v>750000</v>
      </c>
      <c r="AS215" s="22">
        <v>0</v>
      </c>
      <c r="AT215" s="62" t="s">
        <v>497</v>
      </c>
    </row>
    <row r="216" spans="1:46" s="5" customFormat="1" ht="13.5">
      <c r="A216" s="14" t="s">
        <v>498</v>
      </c>
      <c r="B216" s="18" t="s">
        <v>499</v>
      </c>
      <c r="C216" s="19">
        <f aca="true" t="shared" si="246" ref="C216:AJ216">SUM(C217)</f>
        <v>1000000</v>
      </c>
      <c r="D216" s="19">
        <f t="shared" si="246"/>
        <v>0</v>
      </c>
      <c r="E216" s="19">
        <f t="shared" si="246"/>
        <v>0</v>
      </c>
      <c r="F216" s="19">
        <f t="shared" si="246"/>
        <v>0</v>
      </c>
      <c r="G216" s="19">
        <f t="shared" si="246"/>
        <v>0</v>
      </c>
      <c r="H216" s="19">
        <f t="shared" si="246"/>
        <v>0</v>
      </c>
      <c r="I216" s="19">
        <f t="shared" si="246"/>
        <v>0</v>
      </c>
      <c r="J216" s="19">
        <f t="shared" si="246"/>
        <v>0</v>
      </c>
      <c r="K216" s="19">
        <f t="shared" si="246"/>
        <v>0</v>
      </c>
      <c r="L216" s="19">
        <f t="shared" si="246"/>
        <v>0</v>
      </c>
      <c r="M216" s="19">
        <f t="shared" si="246"/>
        <v>0</v>
      </c>
      <c r="N216" s="19">
        <f t="shared" si="246"/>
        <v>0</v>
      </c>
      <c r="O216" s="19">
        <f t="shared" si="246"/>
        <v>0</v>
      </c>
      <c r="P216" s="19">
        <f t="shared" si="246"/>
        <v>0</v>
      </c>
      <c r="Q216" s="33">
        <f t="shared" si="246"/>
        <v>0</v>
      </c>
      <c r="R216" s="34">
        <f t="shared" si="246"/>
        <v>0</v>
      </c>
      <c r="S216" s="19">
        <f t="shared" si="246"/>
        <v>0</v>
      </c>
      <c r="T216" s="19">
        <f t="shared" si="246"/>
        <v>0</v>
      </c>
      <c r="U216" s="19">
        <f t="shared" si="246"/>
        <v>0</v>
      </c>
      <c r="V216" s="19">
        <f t="shared" si="246"/>
        <v>0</v>
      </c>
      <c r="W216" s="19">
        <f t="shared" si="246"/>
        <v>0</v>
      </c>
      <c r="X216" s="19">
        <f t="shared" si="246"/>
        <v>0</v>
      </c>
      <c r="Y216" s="19">
        <f t="shared" si="246"/>
        <v>0</v>
      </c>
      <c r="Z216" s="19">
        <f t="shared" si="246"/>
        <v>0</v>
      </c>
      <c r="AA216" s="19">
        <f t="shared" si="246"/>
        <v>0</v>
      </c>
      <c r="AB216" s="19">
        <f t="shared" si="246"/>
        <v>0</v>
      </c>
      <c r="AC216" s="19">
        <f t="shared" si="246"/>
        <v>0</v>
      </c>
      <c r="AD216" s="19">
        <f t="shared" si="246"/>
        <v>0</v>
      </c>
      <c r="AE216" s="19">
        <f t="shared" si="246"/>
        <v>0</v>
      </c>
      <c r="AF216" s="33">
        <f t="shared" si="246"/>
        <v>0</v>
      </c>
      <c r="AG216" s="34">
        <f t="shared" si="246"/>
        <v>0</v>
      </c>
      <c r="AH216" s="19">
        <f t="shared" si="246"/>
        <v>0</v>
      </c>
      <c r="AI216" s="19">
        <f t="shared" si="246"/>
        <v>0</v>
      </c>
      <c r="AJ216" s="19">
        <f t="shared" si="246"/>
        <v>0</v>
      </c>
      <c r="AK216" s="47"/>
      <c r="AL216" s="48"/>
      <c r="AM216" s="50">
        <f aca="true" t="shared" si="247" ref="AM216:AS216">SUM(AM217)</f>
        <v>0</v>
      </c>
      <c r="AN216" s="19">
        <f t="shared" si="247"/>
        <v>0</v>
      </c>
      <c r="AO216" s="19">
        <f t="shared" si="247"/>
        <v>0</v>
      </c>
      <c r="AP216" s="19">
        <f t="shared" si="247"/>
        <v>1000000</v>
      </c>
      <c r="AQ216" s="19">
        <f t="shared" si="247"/>
        <v>0</v>
      </c>
      <c r="AR216" s="33">
        <f t="shared" si="247"/>
        <v>1000000</v>
      </c>
      <c r="AS216" s="19">
        <f t="shared" si="247"/>
        <v>0</v>
      </c>
      <c r="AT216" s="61"/>
    </row>
    <row r="217" spans="1:46" s="4" customFormat="1" ht="27">
      <c r="A217" s="20" t="s">
        <v>500</v>
      </c>
      <c r="B217" s="21" t="s">
        <v>463</v>
      </c>
      <c r="C217" s="22">
        <f t="shared" si="242"/>
        <v>1000000</v>
      </c>
      <c r="D217" s="22">
        <f aca="true" t="shared" si="248" ref="D217:D221">SUM(E217:S217)</f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35">
        <v>0</v>
      </c>
      <c r="R217" s="36">
        <v>0</v>
      </c>
      <c r="S217" s="22">
        <v>0</v>
      </c>
      <c r="T217" s="22">
        <f t="shared" si="243"/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22">
        <v>0</v>
      </c>
      <c r="AE217" s="22">
        <v>0</v>
      </c>
      <c r="AF217" s="35">
        <f t="shared" si="244"/>
        <v>0</v>
      </c>
      <c r="AG217" s="36">
        <v>0</v>
      </c>
      <c r="AH217" s="22">
        <v>0</v>
      </c>
      <c r="AI217" s="22">
        <v>0</v>
      </c>
      <c r="AJ217" s="22">
        <v>0</v>
      </c>
      <c r="AK217" s="47"/>
      <c r="AL217" s="48"/>
      <c r="AM217" s="51">
        <v>0</v>
      </c>
      <c r="AN217" s="22"/>
      <c r="AO217" s="22">
        <v>0</v>
      </c>
      <c r="AP217" s="22">
        <f t="shared" si="245"/>
        <v>1000000</v>
      </c>
      <c r="AQ217" s="22"/>
      <c r="AR217" s="35">
        <v>1000000</v>
      </c>
      <c r="AS217" s="22">
        <v>0</v>
      </c>
      <c r="AT217" s="62" t="s">
        <v>501</v>
      </c>
    </row>
    <row r="218" spans="1:46" s="5" customFormat="1" ht="13.5">
      <c r="A218" s="14" t="s">
        <v>502</v>
      </c>
      <c r="B218" s="18" t="s">
        <v>503</v>
      </c>
      <c r="C218" s="19">
        <f aca="true" t="shared" si="249" ref="C218:AJ218">C219+C222+C225+C236+C240+C242</f>
        <v>78602784</v>
      </c>
      <c r="D218" s="19">
        <f t="shared" si="249"/>
        <v>49645517</v>
      </c>
      <c r="E218" s="19">
        <f t="shared" si="249"/>
        <v>25139643</v>
      </c>
      <c r="F218" s="19">
        <f t="shared" si="249"/>
        <v>0</v>
      </c>
      <c r="G218" s="19">
        <f t="shared" si="249"/>
        <v>0</v>
      </c>
      <c r="H218" s="19">
        <f t="shared" si="249"/>
        <v>223584</v>
      </c>
      <c r="I218" s="19">
        <f t="shared" si="249"/>
        <v>482258</v>
      </c>
      <c r="J218" s="19">
        <f t="shared" si="249"/>
        <v>353685</v>
      </c>
      <c r="K218" s="19">
        <f t="shared" si="249"/>
        <v>10180896</v>
      </c>
      <c r="L218" s="19">
        <f t="shared" si="249"/>
        <v>6062746</v>
      </c>
      <c r="M218" s="19">
        <f t="shared" si="249"/>
        <v>1829390</v>
      </c>
      <c r="N218" s="19">
        <f t="shared" si="249"/>
        <v>1220278</v>
      </c>
      <c r="O218" s="19">
        <f t="shared" si="249"/>
        <v>2132040</v>
      </c>
      <c r="P218" s="19">
        <f t="shared" si="249"/>
        <v>1976717</v>
      </c>
      <c r="Q218" s="33">
        <f t="shared" si="249"/>
        <v>0</v>
      </c>
      <c r="R218" s="34">
        <f t="shared" si="249"/>
        <v>34080</v>
      </c>
      <c r="S218" s="19">
        <f t="shared" si="249"/>
        <v>10200</v>
      </c>
      <c r="T218" s="19">
        <f t="shared" si="249"/>
        <v>18089223</v>
      </c>
      <c r="U218" s="19">
        <f t="shared" si="249"/>
        <v>0</v>
      </c>
      <c r="V218" s="19">
        <f t="shared" si="249"/>
        <v>0</v>
      </c>
      <c r="W218" s="19">
        <f t="shared" si="249"/>
        <v>13556893</v>
      </c>
      <c r="X218" s="19">
        <f t="shared" si="249"/>
        <v>495792</v>
      </c>
      <c r="Y218" s="19">
        <f t="shared" si="249"/>
        <v>0</v>
      </c>
      <c r="Z218" s="19">
        <f t="shared" si="249"/>
        <v>25188</v>
      </c>
      <c r="AA218" s="19">
        <f t="shared" si="249"/>
        <v>3429870</v>
      </c>
      <c r="AB218" s="19">
        <f t="shared" si="249"/>
        <v>22320</v>
      </c>
      <c r="AC218" s="19">
        <f t="shared" si="249"/>
        <v>115560</v>
      </c>
      <c r="AD218" s="19">
        <f t="shared" si="249"/>
        <v>0</v>
      </c>
      <c r="AE218" s="19">
        <f t="shared" si="249"/>
        <v>443600</v>
      </c>
      <c r="AF218" s="33">
        <f t="shared" si="249"/>
        <v>1783084</v>
      </c>
      <c r="AG218" s="34">
        <f t="shared" si="249"/>
        <v>274500</v>
      </c>
      <c r="AH218" s="19">
        <f t="shared" si="249"/>
        <v>65000</v>
      </c>
      <c r="AI218" s="19">
        <f t="shared" si="249"/>
        <v>143584</v>
      </c>
      <c r="AJ218" s="19">
        <f t="shared" si="249"/>
        <v>50000</v>
      </c>
      <c r="AK218" s="47"/>
      <c r="AL218" s="48"/>
      <c r="AM218" s="50">
        <f aca="true" t="shared" si="250" ref="AM218:AS218">AM219+AM222+AM225+AM236+AM240+AM242</f>
        <v>540000</v>
      </c>
      <c r="AN218" s="19">
        <f t="shared" si="250"/>
        <v>220000</v>
      </c>
      <c r="AO218" s="19">
        <f t="shared" si="250"/>
        <v>490000</v>
      </c>
      <c r="AP218" s="19">
        <f t="shared" si="250"/>
        <v>9084960</v>
      </c>
      <c r="AQ218" s="19">
        <f t="shared" si="250"/>
        <v>0</v>
      </c>
      <c r="AR218" s="19">
        <f t="shared" si="250"/>
        <v>8614960</v>
      </c>
      <c r="AS218" s="19">
        <f t="shared" si="250"/>
        <v>470000</v>
      </c>
      <c r="AT218" s="61"/>
    </row>
    <row r="219" spans="1:46" s="5" customFormat="1" ht="13.5">
      <c r="A219" s="66" t="s">
        <v>504</v>
      </c>
      <c r="B219" s="67" t="s">
        <v>505</v>
      </c>
      <c r="C219" s="68">
        <f aca="true" t="shared" si="251" ref="C219:AJ219">SUM(C220:C221)</f>
        <v>14101328</v>
      </c>
      <c r="D219" s="68">
        <f t="shared" si="251"/>
        <v>4459403</v>
      </c>
      <c r="E219" s="68">
        <f t="shared" si="251"/>
        <v>2092923</v>
      </c>
      <c r="F219" s="68">
        <f t="shared" si="251"/>
        <v>0</v>
      </c>
      <c r="G219" s="68">
        <f t="shared" si="251"/>
        <v>0</v>
      </c>
      <c r="H219" s="68">
        <f t="shared" si="251"/>
        <v>744</v>
      </c>
      <c r="I219" s="68">
        <f t="shared" si="251"/>
        <v>75362</v>
      </c>
      <c r="J219" s="68">
        <f t="shared" si="251"/>
        <v>353685</v>
      </c>
      <c r="K219" s="68">
        <f t="shared" si="251"/>
        <v>693480</v>
      </c>
      <c r="L219" s="68">
        <f t="shared" si="251"/>
        <v>403980</v>
      </c>
      <c r="M219" s="68">
        <f t="shared" si="251"/>
        <v>292890</v>
      </c>
      <c r="N219" s="68">
        <f t="shared" si="251"/>
        <v>198490</v>
      </c>
      <c r="O219" s="68">
        <f t="shared" si="251"/>
        <v>170400</v>
      </c>
      <c r="P219" s="68">
        <f t="shared" si="251"/>
        <v>177449</v>
      </c>
      <c r="Q219" s="77">
        <f t="shared" si="251"/>
        <v>0</v>
      </c>
      <c r="R219" s="74">
        <f t="shared" si="251"/>
        <v>0</v>
      </c>
      <c r="S219" s="68">
        <f t="shared" si="251"/>
        <v>0</v>
      </c>
      <c r="T219" s="68">
        <f t="shared" si="251"/>
        <v>1289465</v>
      </c>
      <c r="U219" s="68">
        <f t="shared" si="251"/>
        <v>0</v>
      </c>
      <c r="V219" s="68">
        <f t="shared" si="251"/>
        <v>0</v>
      </c>
      <c r="W219" s="68">
        <f t="shared" si="251"/>
        <v>922486</v>
      </c>
      <c r="X219" s="68">
        <f t="shared" si="251"/>
        <v>16800</v>
      </c>
      <c r="Y219" s="68">
        <f t="shared" si="251"/>
        <v>0</v>
      </c>
      <c r="Z219" s="68">
        <f t="shared" si="251"/>
        <v>0</v>
      </c>
      <c r="AA219" s="68">
        <f t="shared" si="251"/>
        <v>294895</v>
      </c>
      <c r="AB219" s="68">
        <f t="shared" si="251"/>
        <v>2580</v>
      </c>
      <c r="AC219" s="68">
        <f t="shared" si="251"/>
        <v>7104</v>
      </c>
      <c r="AD219" s="68">
        <f t="shared" si="251"/>
        <v>0</v>
      </c>
      <c r="AE219" s="68">
        <f t="shared" si="251"/>
        <v>45600</v>
      </c>
      <c r="AF219" s="77">
        <f t="shared" si="251"/>
        <v>367500</v>
      </c>
      <c r="AG219" s="74">
        <f t="shared" si="251"/>
        <v>97500</v>
      </c>
      <c r="AH219" s="68">
        <f t="shared" si="251"/>
        <v>0</v>
      </c>
      <c r="AI219" s="68">
        <f t="shared" si="251"/>
        <v>0</v>
      </c>
      <c r="AJ219" s="68">
        <f t="shared" si="251"/>
        <v>30000</v>
      </c>
      <c r="AK219" s="47"/>
      <c r="AL219" s="48"/>
      <c r="AM219" s="94">
        <f aca="true" t="shared" si="252" ref="AM219:AS219">SUM(AM220:AM221)</f>
        <v>0</v>
      </c>
      <c r="AN219" s="68">
        <f t="shared" si="252"/>
        <v>60000</v>
      </c>
      <c r="AO219" s="68">
        <f t="shared" si="252"/>
        <v>180000</v>
      </c>
      <c r="AP219" s="68">
        <f t="shared" si="252"/>
        <v>7984960</v>
      </c>
      <c r="AQ219" s="68">
        <f t="shared" si="252"/>
        <v>0</v>
      </c>
      <c r="AR219" s="68">
        <f t="shared" si="252"/>
        <v>7514960</v>
      </c>
      <c r="AS219" s="68">
        <f t="shared" si="252"/>
        <v>470000</v>
      </c>
      <c r="AT219" s="61"/>
    </row>
    <row r="220" spans="1:46" s="4" customFormat="1" ht="27">
      <c r="A220" s="26" t="s">
        <v>506</v>
      </c>
      <c r="B220" s="27" t="s">
        <v>507</v>
      </c>
      <c r="C220" s="28">
        <f t="shared" si="242"/>
        <v>4352495</v>
      </c>
      <c r="D220" s="28">
        <f t="shared" si="248"/>
        <v>1277805</v>
      </c>
      <c r="E220" s="28">
        <v>586563</v>
      </c>
      <c r="F220" s="28"/>
      <c r="G220" s="28"/>
      <c r="H220" s="28"/>
      <c r="I220" s="28">
        <v>17738</v>
      </c>
      <c r="J220" s="28">
        <v>353685</v>
      </c>
      <c r="K220" s="28"/>
      <c r="L220" s="28"/>
      <c r="M220" s="28">
        <v>116050</v>
      </c>
      <c r="N220" s="28">
        <v>109450</v>
      </c>
      <c r="O220" s="28">
        <v>42400</v>
      </c>
      <c r="P220" s="28">
        <v>51919</v>
      </c>
      <c r="Q220" s="39"/>
      <c r="R220" s="40"/>
      <c r="S220" s="28"/>
      <c r="T220" s="28">
        <f t="shared" si="243"/>
        <v>827190</v>
      </c>
      <c r="U220" s="28"/>
      <c r="V220" s="28"/>
      <c r="W220" s="28">
        <v>695482</v>
      </c>
      <c r="X220" s="28"/>
      <c r="Y220" s="28"/>
      <c r="Z220" s="28"/>
      <c r="AA220" s="28">
        <v>78074</v>
      </c>
      <c r="AB220" s="28">
        <v>930</v>
      </c>
      <c r="AC220" s="28">
        <v>7104</v>
      </c>
      <c r="AD220" s="28"/>
      <c r="AE220" s="28">
        <v>45600</v>
      </c>
      <c r="AF220" s="39">
        <f t="shared" si="244"/>
        <v>294000</v>
      </c>
      <c r="AG220" s="40">
        <v>24000</v>
      </c>
      <c r="AH220" s="28"/>
      <c r="AI220" s="28"/>
      <c r="AJ220" s="28">
        <v>30000</v>
      </c>
      <c r="AK220" s="47"/>
      <c r="AL220" s="48"/>
      <c r="AM220" s="53"/>
      <c r="AN220" s="28">
        <v>60000</v>
      </c>
      <c r="AO220" s="28">
        <v>180000</v>
      </c>
      <c r="AP220" s="28">
        <f t="shared" si="245"/>
        <v>1953500</v>
      </c>
      <c r="AQ220" s="28"/>
      <c r="AR220" s="28">
        <v>1953500</v>
      </c>
      <c r="AS220" s="28"/>
      <c r="AT220" s="62" t="s">
        <v>508</v>
      </c>
    </row>
    <row r="221" spans="1:46" s="4" customFormat="1" ht="67.5">
      <c r="A221" s="26" t="s">
        <v>509</v>
      </c>
      <c r="B221" s="27" t="s">
        <v>510</v>
      </c>
      <c r="C221" s="28">
        <f t="shared" si="242"/>
        <v>9748833</v>
      </c>
      <c r="D221" s="28">
        <f t="shared" si="248"/>
        <v>3181598</v>
      </c>
      <c r="E221" s="28">
        <v>1506360</v>
      </c>
      <c r="F221" s="28"/>
      <c r="G221" s="28"/>
      <c r="H221" s="28">
        <v>744</v>
      </c>
      <c r="I221" s="28">
        <v>57624</v>
      </c>
      <c r="J221" s="28"/>
      <c r="K221" s="28">
        <v>693480</v>
      </c>
      <c r="L221" s="28">
        <v>403980</v>
      </c>
      <c r="M221" s="28">
        <v>176840</v>
      </c>
      <c r="N221" s="28">
        <v>89040</v>
      </c>
      <c r="O221" s="28">
        <v>128000</v>
      </c>
      <c r="P221" s="28">
        <v>125530</v>
      </c>
      <c r="Q221" s="39"/>
      <c r="R221" s="40"/>
      <c r="S221" s="28"/>
      <c r="T221" s="28">
        <f t="shared" si="243"/>
        <v>462275</v>
      </c>
      <c r="U221" s="28"/>
      <c r="V221" s="28"/>
      <c r="W221" s="28">
        <v>227004</v>
      </c>
      <c r="X221" s="28">
        <v>16800</v>
      </c>
      <c r="Y221" s="28"/>
      <c r="Z221" s="28"/>
      <c r="AA221" s="28">
        <v>216821</v>
      </c>
      <c r="AB221" s="28">
        <v>1650</v>
      </c>
      <c r="AC221" s="28"/>
      <c r="AD221" s="28"/>
      <c r="AE221" s="28"/>
      <c r="AF221" s="39">
        <f t="shared" si="244"/>
        <v>73500</v>
      </c>
      <c r="AG221" s="40">
        <v>73500</v>
      </c>
      <c r="AH221" s="28"/>
      <c r="AI221" s="28"/>
      <c r="AJ221" s="28"/>
      <c r="AK221" s="47"/>
      <c r="AL221" s="48"/>
      <c r="AM221" s="53"/>
      <c r="AN221" s="28"/>
      <c r="AO221" s="28"/>
      <c r="AP221" s="28">
        <f t="shared" si="245"/>
        <v>6031460</v>
      </c>
      <c r="AQ221" s="28"/>
      <c r="AR221" s="28">
        <v>5561460</v>
      </c>
      <c r="AS221" s="28">
        <v>470000</v>
      </c>
      <c r="AT221" s="62" t="s">
        <v>511</v>
      </c>
    </row>
    <row r="222" spans="1:46" s="5" customFormat="1" ht="13.5">
      <c r="A222" s="14" t="s">
        <v>512</v>
      </c>
      <c r="B222" s="18" t="s">
        <v>513</v>
      </c>
      <c r="C222" s="19">
        <f aca="true" t="shared" si="253" ref="C222:AJ222">SUM(C223:C224)</f>
        <v>28188341</v>
      </c>
      <c r="D222" s="19">
        <f t="shared" si="253"/>
        <v>20823253</v>
      </c>
      <c r="E222" s="19">
        <f t="shared" si="253"/>
        <v>11224236</v>
      </c>
      <c r="F222" s="19">
        <f t="shared" si="253"/>
        <v>0</v>
      </c>
      <c r="G222" s="19">
        <f t="shared" si="253"/>
        <v>0</v>
      </c>
      <c r="H222" s="19">
        <f t="shared" si="253"/>
        <v>6696</v>
      </c>
      <c r="I222" s="19">
        <f t="shared" si="253"/>
        <v>0</v>
      </c>
      <c r="J222" s="19">
        <f t="shared" si="253"/>
        <v>0</v>
      </c>
      <c r="K222" s="19">
        <f t="shared" si="253"/>
        <v>4657260</v>
      </c>
      <c r="L222" s="19">
        <f t="shared" si="253"/>
        <v>2711770</v>
      </c>
      <c r="M222" s="19">
        <f t="shared" si="253"/>
        <v>3960</v>
      </c>
      <c r="N222" s="19">
        <f t="shared" si="253"/>
        <v>389688</v>
      </c>
      <c r="O222" s="19">
        <f t="shared" si="253"/>
        <v>884840</v>
      </c>
      <c r="P222" s="19">
        <f t="shared" si="253"/>
        <v>935353</v>
      </c>
      <c r="Q222" s="33">
        <f t="shared" si="253"/>
        <v>0</v>
      </c>
      <c r="R222" s="34">
        <f t="shared" si="253"/>
        <v>0</v>
      </c>
      <c r="S222" s="19">
        <f t="shared" si="253"/>
        <v>9450</v>
      </c>
      <c r="T222" s="19">
        <f t="shared" si="253"/>
        <v>6785088</v>
      </c>
      <c r="U222" s="19">
        <f t="shared" si="253"/>
        <v>0</v>
      </c>
      <c r="V222" s="19">
        <f t="shared" si="253"/>
        <v>0</v>
      </c>
      <c r="W222" s="19">
        <f t="shared" si="253"/>
        <v>4797288</v>
      </c>
      <c r="X222" s="19">
        <f t="shared" si="253"/>
        <v>114564</v>
      </c>
      <c r="Y222" s="19">
        <f t="shared" si="253"/>
        <v>0</v>
      </c>
      <c r="Z222" s="19">
        <f t="shared" si="253"/>
        <v>25188</v>
      </c>
      <c r="AA222" s="19">
        <f t="shared" si="253"/>
        <v>1526160</v>
      </c>
      <c r="AB222" s="19">
        <f t="shared" si="253"/>
        <v>4320</v>
      </c>
      <c r="AC222" s="19">
        <f t="shared" si="253"/>
        <v>31968</v>
      </c>
      <c r="AD222" s="19">
        <f t="shared" si="253"/>
        <v>0</v>
      </c>
      <c r="AE222" s="19">
        <f t="shared" si="253"/>
        <v>285600</v>
      </c>
      <c r="AF222" s="33">
        <f t="shared" si="253"/>
        <v>580000</v>
      </c>
      <c r="AG222" s="34">
        <f t="shared" si="253"/>
        <v>0</v>
      </c>
      <c r="AH222" s="19">
        <f t="shared" si="253"/>
        <v>0</v>
      </c>
      <c r="AI222" s="19">
        <f t="shared" si="253"/>
        <v>0</v>
      </c>
      <c r="AJ222" s="19">
        <f t="shared" si="253"/>
        <v>0</v>
      </c>
      <c r="AK222" s="47"/>
      <c r="AL222" s="48"/>
      <c r="AM222" s="50">
        <f aca="true" t="shared" si="254" ref="AM222:AS222">SUM(AM223:AM224)</f>
        <v>540000</v>
      </c>
      <c r="AN222" s="19">
        <f t="shared" si="254"/>
        <v>40000</v>
      </c>
      <c r="AO222" s="19">
        <f t="shared" si="254"/>
        <v>0</v>
      </c>
      <c r="AP222" s="19">
        <f t="shared" si="254"/>
        <v>0</v>
      </c>
      <c r="AQ222" s="19">
        <f t="shared" si="254"/>
        <v>0</v>
      </c>
      <c r="AR222" s="19">
        <f t="shared" si="254"/>
        <v>0</v>
      </c>
      <c r="AS222" s="19">
        <f t="shared" si="254"/>
        <v>0</v>
      </c>
      <c r="AT222" s="61"/>
    </row>
    <row r="223" spans="1:46" s="4" customFormat="1" ht="27">
      <c r="A223" s="20" t="s">
        <v>514</v>
      </c>
      <c r="B223" s="21" t="s">
        <v>515</v>
      </c>
      <c r="C223" s="22">
        <f>D223+T223+AF223+AP223</f>
        <v>24417553</v>
      </c>
      <c r="D223" s="22">
        <f>SUM(E223:S223)</f>
        <v>18055535</v>
      </c>
      <c r="E223" s="22">
        <v>9692724</v>
      </c>
      <c r="F223" s="22">
        <v>0</v>
      </c>
      <c r="G223" s="22">
        <v>0</v>
      </c>
      <c r="H223" s="22">
        <v>6696</v>
      </c>
      <c r="I223" s="22">
        <v>0</v>
      </c>
      <c r="J223" s="22">
        <v>0</v>
      </c>
      <c r="K223" s="22">
        <v>4065372</v>
      </c>
      <c r="L223" s="22">
        <v>2370838</v>
      </c>
      <c r="M223" s="22">
        <v>3960</v>
      </c>
      <c r="N223" s="22">
        <v>339528</v>
      </c>
      <c r="O223" s="22">
        <v>759240</v>
      </c>
      <c r="P223" s="22">
        <v>807727</v>
      </c>
      <c r="Q223" s="35">
        <v>0</v>
      </c>
      <c r="R223" s="36">
        <v>0</v>
      </c>
      <c r="S223" s="22">
        <v>9450</v>
      </c>
      <c r="T223" s="22">
        <f>SUM(U223:AE223)</f>
        <v>6342018</v>
      </c>
      <c r="U223" s="22">
        <v>0</v>
      </c>
      <c r="V223" s="22">
        <v>0</v>
      </c>
      <c r="W223" s="22">
        <v>4680732</v>
      </c>
      <c r="X223" s="22">
        <v>0</v>
      </c>
      <c r="Y223" s="22">
        <v>0</v>
      </c>
      <c r="Z223" s="22">
        <v>25188</v>
      </c>
      <c r="AA223" s="22">
        <v>1322724</v>
      </c>
      <c r="AB223" s="22">
        <v>2910</v>
      </c>
      <c r="AC223" s="22">
        <v>24864</v>
      </c>
      <c r="AD223" s="22">
        <v>0</v>
      </c>
      <c r="AE223" s="22">
        <v>285600</v>
      </c>
      <c r="AF223" s="35">
        <f>SUM(AG223:AO223)</f>
        <v>20000</v>
      </c>
      <c r="AG223" s="36">
        <v>0</v>
      </c>
      <c r="AH223" s="22">
        <v>0</v>
      </c>
      <c r="AI223" s="22">
        <v>0</v>
      </c>
      <c r="AJ223" s="22">
        <v>0</v>
      </c>
      <c r="AK223" s="47"/>
      <c r="AL223" s="48"/>
      <c r="AM223" s="51">
        <v>0</v>
      </c>
      <c r="AN223" s="22">
        <v>20000</v>
      </c>
      <c r="AO223" s="22">
        <v>0</v>
      </c>
      <c r="AP223" s="22">
        <f>SUM(AQ223:AS223)</f>
        <v>0</v>
      </c>
      <c r="AQ223" s="22"/>
      <c r="AR223" s="22">
        <v>0</v>
      </c>
      <c r="AS223" s="22">
        <v>0</v>
      </c>
      <c r="AT223" s="62"/>
    </row>
    <row r="224" spans="1:46" s="4" customFormat="1" ht="27">
      <c r="A224" s="20" t="s">
        <v>516</v>
      </c>
      <c r="B224" s="21" t="s">
        <v>517</v>
      </c>
      <c r="C224" s="22">
        <f>D224+T224+AF224+AP224</f>
        <v>3770788</v>
      </c>
      <c r="D224" s="22">
        <f>SUM(E224:S224)</f>
        <v>2767718</v>
      </c>
      <c r="E224" s="22">
        <v>1531512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591888</v>
      </c>
      <c r="L224" s="22">
        <v>340932</v>
      </c>
      <c r="M224" s="22">
        <v>0</v>
      </c>
      <c r="N224" s="22">
        <v>50160</v>
      </c>
      <c r="O224" s="22">
        <v>125600</v>
      </c>
      <c r="P224" s="22">
        <v>127626</v>
      </c>
      <c r="Q224" s="35">
        <v>0</v>
      </c>
      <c r="R224" s="36">
        <v>0</v>
      </c>
      <c r="S224" s="22">
        <v>0</v>
      </c>
      <c r="T224" s="22">
        <f>SUM(U224:AE224)</f>
        <v>443070</v>
      </c>
      <c r="U224" s="22">
        <v>0</v>
      </c>
      <c r="V224" s="22">
        <v>0</v>
      </c>
      <c r="W224" s="22">
        <v>116556</v>
      </c>
      <c r="X224" s="22">
        <v>114564</v>
      </c>
      <c r="Y224" s="22">
        <v>0</v>
      </c>
      <c r="Z224" s="22">
        <v>0</v>
      </c>
      <c r="AA224" s="22">
        <v>203436</v>
      </c>
      <c r="AB224" s="22">
        <v>1410</v>
      </c>
      <c r="AC224" s="22">
        <v>7104</v>
      </c>
      <c r="AD224" s="22">
        <v>0</v>
      </c>
      <c r="AE224" s="22">
        <v>0</v>
      </c>
      <c r="AF224" s="35">
        <f>SUM(AG224:AO224)</f>
        <v>560000</v>
      </c>
      <c r="AG224" s="36">
        <v>0</v>
      </c>
      <c r="AH224" s="22">
        <v>0</v>
      </c>
      <c r="AI224" s="22">
        <v>0</v>
      </c>
      <c r="AJ224" s="22">
        <v>0</v>
      </c>
      <c r="AK224" s="47"/>
      <c r="AL224" s="48"/>
      <c r="AM224" s="51">
        <v>540000</v>
      </c>
      <c r="AN224" s="22">
        <v>20000</v>
      </c>
      <c r="AO224" s="22">
        <v>0</v>
      </c>
      <c r="AP224" s="22">
        <f>SUM(AQ224:AS224)</f>
        <v>0</v>
      </c>
      <c r="AQ224" s="22"/>
      <c r="AR224" s="22">
        <v>0</v>
      </c>
      <c r="AS224" s="22">
        <v>0</v>
      </c>
      <c r="AT224" s="62"/>
    </row>
    <row r="225" spans="1:46" s="5" customFormat="1" ht="13.5">
      <c r="A225" s="14" t="s">
        <v>518</v>
      </c>
      <c r="B225" s="18" t="s">
        <v>519</v>
      </c>
      <c r="C225" s="19">
        <f aca="true" t="shared" si="255" ref="C225:AJ225">SUM(C226:C235)</f>
        <v>23757341</v>
      </c>
      <c r="D225" s="19">
        <f t="shared" si="255"/>
        <v>16308103</v>
      </c>
      <c r="E225" s="19">
        <f t="shared" si="255"/>
        <v>7455132</v>
      </c>
      <c r="F225" s="19">
        <f t="shared" si="255"/>
        <v>0</v>
      </c>
      <c r="G225" s="19">
        <f t="shared" si="255"/>
        <v>0</v>
      </c>
      <c r="H225" s="19">
        <f t="shared" si="255"/>
        <v>215760</v>
      </c>
      <c r="I225" s="19">
        <f t="shared" si="255"/>
        <v>268128</v>
      </c>
      <c r="J225" s="19">
        <f t="shared" si="255"/>
        <v>0</v>
      </c>
      <c r="K225" s="19">
        <f t="shared" si="255"/>
        <v>3165060</v>
      </c>
      <c r="L225" s="19">
        <f t="shared" si="255"/>
        <v>1854640</v>
      </c>
      <c r="M225" s="19">
        <f t="shared" si="255"/>
        <v>1380140</v>
      </c>
      <c r="N225" s="19">
        <f t="shared" si="255"/>
        <v>551952</v>
      </c>
      <c r="O225" s="19">
        <f t="shared" si="255"/>
        <v>761200</v>
      </c>
      <c r="P225" s="19">
        <f t="shared" si="255"/>
        <v>621261</v>
      </c>
      <c r="Q225" s="33">
        <f t="shared" si="255"/>
        <v>0</v>
      </c>
      <c r="R225" s="34">
        <f t="shared" si="255"/>
        <v>34080</v>
      </c>
      <c r="S225" s="19">
        <f t="shared" si="255"/>
        <v>750</v>
      </c>
      <c r="T225" s="19">
        <f t="shared" si="255"/>
        <v>7449238</v>
      </c>
      <c r="U225" s="19">
        <f t="shared" si="255"/>
        <v>0</v>
      </c>
      <c r="V225" s="19">
        <f t="shared" si="255"/>
        <v>0</v>
      </c>
      <c r="W225" s="19">
        <f t="shared" si="255"/>
        <v>5913588</v>
      </c>
      <c r="X225" s="19">
        <f t="shared" si="255"/>
        <v>310828</v>
      </c>
      <c r="Y225" s="19">
        <f t="shared" si="255"/>
        <v>0</v>
      </c>
      <c r="Z225" s="19">
        <f t="shared" si="255"/>
        <v>0</v>
      </c>
      <c r="AA225" s="19">
        <f t="shared" si="255"/>
        <v>1028866</v>
      </c>
      <c r="AB225" s="19">
        <f t="shared" si="255"/>
        <v>10620</v>
      </c>
      <c r="AC225" s="19">
        <f t="shared" si="255"/>
        <v>72936</v>
      </c>
      <c r="AD225" s="19">
        <f t="shared" si="255"/>
        <v>0</v>
      </c>
      <c r="AE225" s="19">
        <f t="shared" si="255"/>
        <v>112400</v>
      </c>
      <c r="AF225" s="33">
        <f t="shared" si="255"/>
        <v>0</v>
      </c>
      <c r="AG225" s="34">
        <f t="shared" si="255"/>
        <v>0</v>
      </c>
      <c r="AH225" s="19">
        <f t="shared" si="255"/>
        <v>0</v>
      </c>
      <c r="AI225" s="19">
        <f t="shared" si="255"/>
        <v>0</v>
      </c>
      <c r="AJ225" s="19">
        <f t="shared" si="255"/>
        <v>0</v>
      </c>
      <c r="AK225" s="47"/>
      <c r="AL225" s="48"/>
      <c r="AM225" s="50">
        <f aca="true" t="shared" si="256" ref="AM225:AS225">SUM(AM226:AM235)</f>
        <v>0</v>
      </c>
      <c r="AN225" s="19">
        <f t="shared" si="256"/>
        <v>0</v>
      </c>
      <c r="AO225" s="19">
        <f t="shared" si="256"/>
        <v>0</v>
      </c>
      <c r="AP225" s="19">
        <f t="shared" si="256"/>
        <v>0</v>
      </c>
      <c r="AQ225" s="19">
        <f t="shared" si="256"/>
        <v>0</v>
      </c>
      <c r="AR225" s="19">
        <f t="shared" si="256"/>
        <v>0</v>
      </c>
      <c r="AS225" s="19">
        <f t="shared" si="256"/>
        <v>0</v>
      </c>
      <c r="AT225" s="61"/>
    </row>
    <row r="226" spans="1:46" s="4" customFormat="1" ht="27">
      <c r="A226" s="26" t="s">
        <v>520</v>
      </c>
      <c r="B226" s="27" t="s">
        <v>521</v>
      </c>
      <c r="C226" s="28">
        <f aca="true" t="shared" si="257" ref="C226:C235">D226+T226+AF226+AP226</f>
        <v>6557676</v>
      </c>
      <c r="D226" s="28">
        <f aca="true" t="shared" si="258" ref="D226:D235">SUM(E226:S226)</f>
        <v>4702194</v>
      </c>
      <c r="E226" s="28">
        <v>2172888</v>
      </c>
      <c r="F226" s="28"/>
      <c r="G226" s="28"/>
      <c r="H226" s="28">
        <v>540</v>
      </c>
      <c r="I226" s="28">
        <v>72912</v>
      </c>
      <c r="J226" s="28"/>
      <c r="K226" s="28">
        <v>879660</v>
      </c>
      <c r="L226" s="28">
        <v>519720</v>
      </c>
      <c r="M226" s="28">
        <v>394120</v>
      </c>
      <c r="N226" s="28">
        <v>214080</v>
      </c>
      <c r="O226" s="28">
        <v>267200</v>
      </c>
      <c r="P226" s="28">
        <v>181074</v>
      </c>
      <c r="Q226" s="39"/>
      <c r="R226" s="40"/>
      <c r="S226" s="28"/>
      <c r="T226" s="28">
        <f aca="true" t="shared" si="259" ref="T226:T235">SUM(U226:AE226)</f>
        <v>1855482</v>
      </c>
      <c r="U226" s="28"/>
      <c r="V226" s="28"/>
      <c r="W226" s="28">
        <v>1547016</v>
      </c>
      <c r="X226" s="28"/>
      <c r="Y226" s="28"/>
      <c r="Z226" s="28"/>
      <c r="AA226" s="28">
        <v>294840</v>
      </c>
      <c r="AB226" s="28">
        <v>2970</v>
      </c>
      <c r="AC226" s="28">
        <v>10656</v>
      </c>
      <c r="AD226" s="28"/>
      <c r="AE226" s="28"/>
      <c r="AF226" s="39">
        <f aca="true" t="shared" si="260" ref="AF226:AF235">SUM(AG226:AO226)</f>
        <v>0</v>
      </c>
      <c r="AG226" s="40"/>
      <c r="AH226" s="28"/>
      <c r="AI226" s="28"/>
      <c r="AJ226" s="28"/>
      <c r="AK226" s="47"/>
      <c r="AL226" s="48"/>
      <c r="AM226" s="53"/>
      <c r="AN226" s="28"/>
      <c r="AO226" s="28"/>
      <c r="AP226" s="28">
        <f aca="true" t="shared" si="261" ref="AP226:AP235">SUM(AQ226:AS226)</f>
        <v>0</v>
      </c>
      <c r="AQ226" s="28"/>
      <c r="AR226" s="28"/>
      <c r="AS226" s="28"/>
      <c r="AT226" s="62"/>
    </row>
    <row r="227" spans="1:46" s="4" customFormat="1" ht="27">
      <c r="A227" s="26" t="s">
        <v>520</v>
      </c>
      <c r="B227" s="93" t="s">
        <v>522</v>
      </c>
      <c r="C227" s="28">
        <f t="shared" si="257"/>
        <v>4090851</v>
      </c>
      <c r="D227" s="28">
        <f t="shared" si="258"/>
        <v>2971293</v>
      </c>
      <c r="E227" s="28">
        <v>1362204</v>
      </c>
      <c r="F227" s="28"/>
      <c r="G227" s="28"/>
      <c r="H227" s="28">
        <v>136320</v>
      </c>
      <c r="I227" s="28">
        <v>50568</v>
      </c>
      <c r="J227" s="28"/>
      <c r="K227" s="28">
        <v>600492</v>
      </c>
      <c r="L227" s="28">
        <v>351228</v>
      </c>
      <c r="M227" s="28">
        <v>243080</v>
      </c>
      <c r="N227" s="28">
        <v>684</v>
      </c>
      <c r="O227" s="28">
        <v>113200</v>
      </c>
      <c r="P227" s="28">
        <v>113517</v>
      </c>
      <c r="Q227" s="39"/>
      <c r="R227" s="40"/>
      <c r="S227" s="28"/>
      <c r="T227" s="28">
        <f t="shared" si="259"/>
        <v>1119558</v>
      </c>
      <c r="U227" s="28"/>
      <c r="V227" s="28"/>
      <c r="W227" s="28">
        <v>861804</v>
      </c>
      <c r="X227" s="28">
        <v>57600</v>
      </c>
      <c r="Y227" s="28"/>
      <c r="Z227" s="28"/>
      <c r="AA227" s="28">
        <v>191100</v>
      </c>
      <c r="AB227" s="28">
        <v>1950</v>
      </c>
      <c r="AC227" s="28">
        <v>7104</v>
      </c>
      <c r="AD227" s="28"/>
      <c r="AE227" s="28"/>
      <c r="AF227" s="39">
        <f t="shared" si="260"/>
        <v>0</v>
      </c>
      <c r="AG227" s="40"/>
      <c r="AH227" s="28"/>
      <c r="AI227" s="28"/>
      <c r="AJ227" s="28"/>
      <c r="AK227" s="47"/>
      <c r="AL227" s="48"/>
      <c r="AM227" s="53"/>
      <c r="AN227" s="28"/>
      <c r="AO227" s="28"/>
      <c r="AP227" s="28">
        <f t="shared" si="261"/>
        <v>0</v>
      </c>
      <c r="AQ227" s="28"/>
      <c r="AR227" s="28"/>
      <c r="AS227" s="28"/>
      <c r="AT227" s="62"/>
    </row>
    <row r="228" spans="1:46" s="4" customFormat="1" ht="27">
      <c r="A228" s="26" t="s">
        <v>520</v>
      </c>
      <c r="B228" s="27" t="s">
        <v>523</v>
      </c>
      <c r="C228" s="28">
        <f t="shared" si="257"/>
        <v>2261682</v>
      </c>
      <c r="D228" s="28">
        <f t="shared" si="258"/>
        <v>1673359</v>
      </c>
      <c r="E228" s="28">
        <v>760836</v>
      </c>
      <c r="F228" s="28"/>
      <c r="G228" s="28"/>
      <c r="H228" s="28">
        <v>276</v>
      </c>
      <c r="I228" s="28">
        <v>28224</v>
      </c>
      <c r="J228" s="28"/>
      <c r="K228" s="28">
        <v>335748</v>
      </c>
      <c r="L228" s="28">
        <v>195072</v>
      </c>
      <c r="M228" s="28">
        <v>123480</v>
      </c>
      <c r="N228" s="28">
        <v>73920</v>
      </c>
      <c r="O228" s="28">
        <v>92400</v>
      </c>
      <c r="P228" s="28">
        <v>63403</v>
      </c>
      <c r="Q228" s="39"/>
      <c r="R228" s="40"/>
      <c r="S228" s="28"/>
      <c r="T228" s="28">
        <f t="shared" si="259"/>
        <v>588323</v>
      </c>
      <c r="U228" s="28"/>
      <c r="V228" s="28"/>
      <c r="W228" s="28">
        <v>470568</v>
      </c>
      <c r="X228" s="28"/>
      <c r="Y228" s="28"/>
      <c r="Z228" s="28"/>
      <c r="AA228" s="28">
        <v>106049</v>
      </c>
      <c r="AB228" s="28">
        <v>1050</v>
      </c>
      <c r="AC228" s="28">
        <v>10656</v>
      </c>
      <c r="AD228" s="28"/>
      <c r="AE228" s="28"/>
      <c r="AF228" s="39">
        <f t="shared" si="260"/>
        <v>0</v>
      </c>
      <c r="AG228" s="40"/>
      <c r="AH228" s="28"/>
      <c r="AI228" s="28"/>
      <c r="AJ228" s="28"/>
      <c r="AK228" s="47"/>
      <c r="AL228" s="48"/>
      <c r="AM228" s="53"/>
      <c r="AN228" s="28"/>
      <c r="AO228" s="28"/>
      <c r="AP228" s="28">
        <f t="shared" si="261"/>
        <v>0</v>
      </c>
      <c r="AQ228" s="28"/>
      <c r="AR228" s="28"/>
      <c r="AS228" s="28"/>
      <c r="AT228" s="62"/>
    </row>
    <row r="229" spans="1:46" s="4" customFormat="1" ht="27">
      <c r="A229" s="26" t="s">
        <v>520</v>
      </c>
      <c r="B229" s="27" t="s">
        <v>524</v>
      </c>
      <c r="C229" s="28">
        <f t="shared" si="257"/>
        <v>2514255</v>
      </c>
      <c r="D229" s="28">
        <f t="shared" si="258"/>
        <v>1826293</v>
      </c>
      <c r="E229" s="28">
        <v>851124</v>
      </c>
      <c r="F229" s="28"/>
      <c r="G229" s="28"/>
      <c r="H229" s="28">
        <v>432</v>
      </c>
      <c r="I229" s="28">
        <v>29400</v>
      </c>
      <c r="J229" s="28"/>
      <c r="K229" s="28">
        <v>355884</v>
      </c>
      <c r="L229" s="28">
        <v>206376</v>
      </c>
      <c r="M229" s="28">
        <v>159400</v>
      </c>
      <c r="N229" s="28">
        <v>86400</v>
      </c>
      <c r="O229" s="28">
        <v>65600</v>
      </c>
      <c r="P229" s="28">
        <v>70927</v>
      </c>
      <c r="Q229" s="39"/>
      <c r="R229" s="40"/>
      <c r="S229" s="28">
        <v>750</v>
      </c>
      <c r="T229" s="28">
        <f t="shared" si="259"/>
        <v>687962</v>
      </c>
      <c r="U229" s="28"/>
      <c r="V229" s="28"/>
      <c r="W229" s="28">
        <v>527592</v>
      </c>
      <c r="X229" s="28"/>
      <c r="Y229" s="28"/>
      <c r="Z229" s="28"/>
      <c r="AA229" s="28">
        <v>117276</v>
      </c>
      <c r="AB229" s="28">
        <v>390</v>
      </c>
      <c r="AC229" s="28">
        <v>7104</v>
      </c>
      <c r="AD229" s="28"/>
      <c r="AE229" s="28">
        <v>35600</v>
      </c>
      <c r="AF229" s="39">
        <f t="shared" si="260"/>
        <v>0</v>
      </c>
      <c r="AG229" s="40"/>
      <c r="AH229" s="28"/>
      <c r="AI229" s="28"/>
      <c r="AJ229" s="28"/>
      <c r="AK229" s="47"/>
      <c r="AL229" s="48"/>
      <c r="AM229" s="53"/>
      <c r="AN229" s="28"/>
      <c r="AO229" s="28"/>
      <c r="AP229" s="28">
        <f t="shared" si="261"/>
        <v>0</v>
      </c>
      <c r="AQ229" s="28"/>
      <c r="AR229" s="28"/>
      <c r="AS229" s="28"/>
      <c r="AT229" s="62"/>
    </row>
    <row r="230" spans="1:46" s="4" customFormat="1" ht="27">
      <c r="A230" s="26" t="s">
        <v>520</v>
      </c>
      <c r="B230" s="64" t="s">
        <v>525</v>
      </c>
      <c r="C230" s="28">
        <f t="shared" si="257"/>
        <v>1414995</v>
      </c>
      <c r="D230" s="28">
        <f t="shared" si="258"/>
        <v>821889</v>
      </c>
      <c r="E230" s="28">
        <v>368124</v>
      </c>
      <c r="F230" s="28"/>
      <c r="G230" s="28"/>
      <c r="H230" s="28">
        <v>43680</v>
      </c>
      <c r="I230" s="28">
        <v>14112</v>
      </c>
      <c r="J230" s="28"/>
      <c r="K230" s="28">
        <v>158532</v>
      </c>
      <c r="L230" s="28">
        <v>93808</v>
      </c>
      <c r="M230" s="28">
        <v>81720</v>
      </c>
      <c r="N230" s="28">
        <v>36</v>
      </c>
      <c r="O230" s="28">
        <v>31200</v>
      </c>
      <c r="P230" s="28">
        <v>30677</v>
      </c>
      <c r="Q230" s="39"/>
      <c r="R230" s="40"/>
      <c r="S230" s="28"/>
      <c r="T230" s="28">
        <f t="shared" si="259"/>
        <v>593106</v>
      </c>
      <c r="U230" s="28"/>
      <c r="V230" s="28"/>
      <c r="W230" s="28">
        <v>538332</v>
      </c>
      <c r="X230" s="28"/>
      <c r="Y230" s="28"/>
      <c r="Z230" s="28"/>
      <c r="AA230" s="28">
        <v>50472</v>
      </c>
      <c r="AB230" s="28">
        <v>750</v>
      </c>
      <c r="AC230" s="28">
        <v>3552</v>
      </c>
      <c r="AD230" s="28"/>
      <c r="AE230" s="28"/>
      <c r="AF230" s="39">
        <f t="shared" si="260"/>
        <v>0</v>
      </c>
      <c r="AG230" s="40"/>
      <c r="AH230" s="28"/>
      <c r="AI230" s="28"/>
      <c r="AJ230" s="28"/>
      <c r="AK230" s="47"/>
      <c r="AL230" s="48"/>
      <c r="AM230" s="53"/>
      <c r="AN230" s="28"/>
      <c r="AO230" s="28"/>
      <c r="AP230" s="28">
        <f t="shared" si="261"/>
        <v>0</v>
      </c>
      <c r="AQ230" s="28"/>
      <c r="AR230" s="28"/>
      <c r="AS230" s="28"/>
      <c r="AT230" s="62"/>
    </row>
    <row r="231" spans="1:46" s="4" customFormat="1" ht="27">
      <c r="A231" s="26" t="s">
        <v>520</v>
      </c>
      <c r="B231" s="27" t="s">
        <v>526</v>
      </c>
      <c r="C231" s="28">
        <f t="shared" si="257"/>
        <v>1588288</v>
      </c>
      <c r="D231" s="28">
        <f t="shared" si="258"/>
        <v>1129972</v>
      </c>
      <c r="E231" s="28">
        <v>505296</v>
      </c>
      <c r="F231" s="28"/>
      <c r="G231" s="28"/>
      <c r="H231" s="28">
        <v>36</v>
      </c>
      <c r="I231" s="28">
        <v>19992</v>
      </c>
      <c r="J231" s="28"/>
      <c r="K231" s="28">
        <v>224760</v>
      </c>
      <c r="L231" s="28">
        <v>128940</v>
      </c>
      <c r="M231" s="28">
        <v>91800</v>
      </c>
      <c r="N231" s="28">
        <v>55200</v>
      </c>
      <c r="O231" s="28">
        <v>44800</v>
      </c>
      <c r="P231" s="28">
        <v>42108</v>
      </c>
      <c r="Q231" s="39"/>
      <c r="R231" s="40">
        <v>17040</v>
      </c>
      <c r="S231" s="28"/>
      <c r="T231" s="28">
        <f t="shared" si="259"/>
        <v>458316</v>
      </c>
      <c r="U231" s="28"/>
      <c r="V231" s="28"/>
      <c r="W231" s="28">
        <v>343548</v>
      </c>
      <c r="X231" s="28">
        <v>24000</v>
      </c>
      <c r="Y231" s="28"/>
      <c r="Z231" s="28"/>
      <c r="AA231" s="28">
        <v>70332</v>
      </c>
      <c r="AB231" s="28">
        <v>780</v>
      </c>
      <c r="AC231" s="28">
        <v>19656</v>
      </c>
      <c r="AD231" s="28"/>
      <c r="AE231" s="28"/>
      <c r="AF231" s="39">
        <f t="shared" si="260"/>
        <v>0</v>
      </c>
      <c r="AG231" s="40"/>
      <c r="AH231" s="28"/>
      <c r="AI231" s="28"/>
      <c r="AJ231" s="28"/>
      <c r="AK231" s="47"/>
      <c r="AL231" s="48"/>
      <c r="AM231" s="53"/>
      <c r="AN231" s="28"/>
      <c r="AO231" s="28"/>
      <c r="AP231" s="28">
        <f t="shared" si="261"/>
        <v>0</v>
      </c>
      <c r="AQ231" s="28"/>
      <c r="AR231" s="28"/>
      <c r="AS231" s="28"/>
      <c r="AT231" s="62"/>
    </row>
    <row r="232" spans="1:46" s="4" customFormat="1" ht="27">
      <c r="A232" s="20" t="s">
        <v>520</v>
      </c>
      <c r="B232" s="21" t="s">
        <v>527</v>
      </c>
      <c r="C232" s="22">
        <f t="shared" si="257"/>
        <v>2410906</v>
      </c>
      <c r="D232" s="22">
        <f t="shared" si="258"/>
        <v>1485024</v>
      </c>
      <c r="E232" s="22">
        <v>683472</v>
      </c>
      <c r="F232" s="22">
        <v>0</v>
      </c>
      <c r="G232" s="22">
        <v>0</v>
      </c>
      <c r="H232" s="22">
        <v>0</v>
      </c>
      <c r="I232" s="22">
        <v>24696</v>
      </c>
      <c r="J232" s="22">
        <v>0</v>
      </c>
      <c r="K232" s="22">
        <v>285216</v>
      </c>
      <c r="L232" s="22">
        <v>168684</v>
      </c>
      <c r="M232" s="22">
        <v>135680</v>
      </c>
      <c r="N232" s="22">
        <v>73920</v>
      </c>
      <c r="O232" s="22">
        <v>56400</v>
      </c>
      <c r="P232" s="22">
        <v>56956</v>
      </c>
      <c r="Q232" s="35">
        <v>0</v>
      </c>
      <c r="R232" s="36">
        <v>0</v>
      </c>
      <c r="S232" s="22">
        <v>0</v>
      </c>
      <c r="T232" s="22">
        <f t="shared" si="259"/>
        <v>925882</v>
      </c>
      <c r="U232" s="22">
        <v>0</v>
      </c>
      <c r="V232" s="22">
        <v>0</v>
      </c>
      <c r="W232" s="22">
        <v>767844</v>
      </c>
      <c r="X232" s="22">
        <v>0</v>
      </c>
      <c r="Y232" s="22">
        <v>0</v>
      </c>
      <c r="Z232" s="22">
        <v>0</v>
      </c>
      <c r="AA232" s="22">
        <v>94152</v>
      </c>
      <c r="AB232" s="22">
        <v>1230</v>
      </c>
      <c r="AC232" s="22">
        <v>10656</v>
      </c>
      <c r="AD232" s="22">
        <v>0</v>
      </c>
      <c r="AE232" s="22">
        <v>52000</v>
      </c>
      <c r="AF232" s="35">
        <f t="shared" si="260"/>
        <v>0</v>
      </c>
      <c r="AG232" s="36">
        <v>0</v>
      </c>
      <c r="AH232" s="22">
        <v>0</v>
      </c>
      <c r="AI232" s="22">
        <v>0</v>
      </c>
      <c r="AJ232" s="22">
        <v>0</v>
      </c>
      <c r="AK232" s="47"/>
      <c r="AL232" s="48"/>
      <c r="AM232" s="51">
        <v>0</v>
      </c>
      <c r="AN232" s="22"/>
      <c r="AO232" s="22">
        <v>0</v>
      </c>
      <c r="AP232" s="22">
        <f t="shared" si="261"/>
        <v>0</v>
      </c>
      <c r="AQ232" s="22"/>
      <c r="AR232" s="22">
        <v>0</v>
      </c>
      <c r="AS232" s="22">
        <v>0</v>
      </c>
      <c r="AT232" s="62"/>
    </row>
    <row r="233" spans="1:46" s="4" customFormat="1" ht="27">
      <c r="A233" s="26" t="s">
        <v>520</v>
      </c>
      <c r="B233" s="27" t="s">
        <v>528</v>
      </c>
      <c r="C233" s="28">
        <f t="shared" si="257"/>
        <v>905562</v>
      </c>
      <c r="D233" s="28">
        <f t="shared" si="258"/>
        <v>477835</v>
      </c>
      <c r="E233" s="28">
        <v>199092</v>
      </c>
      <c r="F233" s="28"/>
      <c r="G233" s="28"/>
      <c r="H233" s="28">
        <v>120</v>
      </c>
      <c r="I233" s="28">
        <v>8232</v>
      </c>
      <c r="J233" s="28"/>
      <c r="K233" s="28">
        <v>94428</v>
      </c>
      <c r="L233" s="28">
        <v>55872</v>
      </c>
      <c r="M233" s="28">
        <v>39100</v>
      </c>
      <c r="N233" s="28">
        <v>20400</v>
      </c>
      <c r="O233" s="28">
        <v>44000</v>
      </c>
      <c r="P233" s="28">
        <v>16591</v>
      </c>
      <c r="Q233" s="39"/>
      <c r="R233" s="40"/>
      <c r="S233" s="28"/>
      <c r="T233" s="28">
        <f t="shared" si="259"/>
        <v>427727</v>
      </c>
      <c r="U233" s="28"/>
      <c r="V233" s="28"/>
      <c r="W233" s="28">
        <v>386244</v>
      </c>
      <c r="X233" s="28">
        <v>12120</v>
      </c>
      <c r="Y233" s="28"/>
      <c r="Z233" s="28"/>
      <c r="AA233" s="28">
        <v>28853</v>
      </c>
      <c r="AB233" s="28">
        <v>510</v>
      </c>
      <c r="AC233" s="28"/>
      <c r="AD233" s="28"/>
      <c r="AE233" s="28"/>
      <c r="AF233" s="39">
        <f t="shared" si="260"/>
        <v>0</v>
      </c>
      <c r="AG233" s="40"/>
      <c r="AH233" s="28"/>
      <c r="AI233" s="28"/>
      <c r="AJ233" s="28"/>
      <c r="AK233" s="47"/>
      <c r="AL233" s="48"/>
      <c r="AM233" s="53"/>
      <c r="AN233" s="28"/>
      <c r="AO233" s="28"/>
      <c r="AP233" s="28">
        <f t="shared" si="261"/>
        <v>0</v>
      </c>
      <c r="AQ233" s="28"/>
      <c r="AR233" s="28"/>
      <c r="AS233" s="28"/>
      <c r="AT233" s="62"/>
    </row>
    <row r="234" spans="1:46" s="4" customFormat="1" ht="27">
      <c r="A234" s="26" t="s">
        <v>520</v>
      </c>
      <c r="B234" s="26" t="s">
        <v>529</v>
      </c>
      <c r="C234" s="40">
        <f t="shared" si="257"/>
        <v>1153492</v>
      </c>
      <c r="D234" s="28">
        <f t="shared" si="258"/>
        <v>696554</v>
      </c>
      <c r="E234" s="28">
        <v>307368</v>
      </c>
      <c r="F234" s="28"/>
      <c r="G234" s="28"/>
      <c r="H234" s="28">
        <v>34320</v>
      </c>
      <c r="I234" s="28">
        <v>11760</v>
      </c>
      <c r="J234" s="28"/>
      <c r="K234" s="28">
        <v>132864</v>
      </c>
      <c r="L234" s="28">
        <v>77616</v>
      </c>
      <c r="M234" s="28">
        <v>61780</v>
      </c>
      <c r="N234" s="28">
        <v>192</v>
      </c>
      <c r="O234" s="28">
        <v>28000</v>
      </c>
      <c r="P234" s="28">
        <v>25614</v>
      </c>
      <c r="Q234" s="39"/>
      <c r="R234" s="40">
        <v>17040</v>
      </c>
      <c r="S234" s="28"/>
      <c r="T234" s="28">
        <f t="shared" si="259"/>
        <v>456938</v>
      </c>
      <c r="U234" s="28"/>
      <c r="V234" s="28"/>
      <c r="W234" s="28">
        <v>187632</v>
      </c>
      <c r="X234" s="28">
        <v>197508</v>
      </c>
      <c r="Y234" s="28"/>
      <c r="Z234" s="28"/>
      <c r="AA234" s="28">
        <v>42876</v>
      </c>
      <c r="AB234" s="28">
        <v>570</v>
      </c>
      <c r="AC234" s="28">
        <v>3552</v>
      </c>
      <c r="AD234" s="28"/>
      <c r="AE234" s="28">
        <v>24800</v>
      </c>
      <c r="AF234" s="39">
        <f t="shared" si="260"/>
        <v>0</v>
      </c>
      <c r="AG234" s="40"/>
      <c r="AH234" s="28"/>
      <c r="AI234" s="28"/>
      <c r="AJ234" s="28"/>
      <c r="AK234" s="47"/>
      <c r="AL234" s="48"/>
      <c r="AM234" s="53"/>
      <c r="AN234" s="28"/>
      <c r="AO234" s="28"/>
      <c r="AP234" s="28">
        <f t="shared" si="261"/>
        <v>0</v>
      </c>
      <c r="AQ234" s="28"/>
      <c r="AR234" s="28"/>
      <c r="AS234" s="28"/>
      <c r="AT234" s="62"/>
    </row>
    <row r="235" spans="1:46" s="4" customFormat="1" ht="27">
      <c r="A235" s="26" t="s">
        <v>520</v>
      </c>
      <c r="B235" s="27" t="s">
        <v>530</v>
      </c>
      <c r="C235" s="28">
        <f t="shared" si="257"/>
        <v>859634</v>
      </c>
      <c r="D235" s="28">
        <f t="shared" si="258"/>
        <v>523690</v>
      </c>
      <c r="E235" s="28">
        <v>244728</v>
      </c>
      <c r="F235" s="28"/>
      <c r="G235" s="28"/>
      <c r="H235" s="28">
        <v>36</v>
      </c>
      <c r="I235" s="28">
        <v>8232</v>
      </c>
      <c r="J235" s="28"/>
      <c r="K235" s="28">
        <v>97476</v>
      </c>
      <c r="L235" s="28">
        <v>57324</v>
      </c>
      <c r="M235" s="28">
        <v>49980</v>
      </c>
      <c r="N235" s="28">
        <v>27120</v>
      </c>
      <c r="O235" s="28">
        <v>18400</v>
      </c>
      <c r="P235" s="28">
        <v>20394</v>
      </c>
      <c r="Q235" s="39"/>
      <c r="R235" s="40"/>
      <c r="S235" s="28"/>
      <c r="T235" s="28">
        <f t="shared" si="259"/>
        <v>335944</v>
      </c>
      <c r="U235" s="28"/>
      <c r="V235" s="28"/>
      <c r="W235" s="28">
        <v>283008</v>
      </c>
      <c r="X235" s="28">
        <v>19600</v>
      </c>
      <c r="Y235" s="28"/>
      <c r="Z235" s="28"/>
      <c r="AA235" s="28">
        <v>32916</v>
      </c>
      <c r="AB235" s="28">
        <v>420</v>
      </c>
      <c r="AC235" s="28"/>
      <c r="AD235" s="28"/>
      <c r="AE235" s="28"/>
      <c r="AF235" s="39">
        <f t="shared" si="260"/>
        <v>0</v>
      </c>
      <c r="AG235" s="40"/>
      <c r="AH235" s="28"/>
      <c r="AI235" s="28"/>
      <c r="AJ235" s="28"/>
      <c r="AK235" s="47"/>
      <c r="AL235" s="48"/>
      <c r="AM235" s="53"/>
      <c r="AN235" s="28"/>
      <c r="AO235" s="28"/>
      <c r="AP235" s="28">
        <f t="shared" si="261"/>
        <v>0</v>
      </c>
      <c r="AQ235" s="28"/>
      <c r="AR235" s="28"/>
      <c r="AS235" s="28"/>
      <c r="AT235" s="62"/>
    </row>
    <row r="236" spans="1:46" s="5" customFormat="1" ht="13.5">
      <c r="A236" s="14" t="s">
        <v>531</v>
      </c>
      <c r="B236" s="18" t="s">
        <v>532</v>
      </c>
      <c r="C236" s="19">
        <f aca="true" t="shared" si="262" ref="C236:AJ236">SUM(C237:C239)</f>
        <v>10892416</v>
      </c>
      <c r="D236" s="19">
        <f t="shared" si="262"/>
        <v>7552346</v>
      </c>
      <c r="E236" s="19">
        <f t="shared" si="262"/>
        <v>4109880</v>
      </c>
      <c r="F236" s="19">
        <f t="shared" si="262"/>
        <v>0</v>
      </c>
      <c r="G236" s="19">
        <f t="shared" si="262"/>
        <v>0</v>
      </c>
      <c r="H236" s="19">
        <f t="shared" si="262"/>
        <v>384</v>
      </c>
      <c r="I236" s="19">
        <f t="shared" si="262"/>
        <v>128184</v>
      </c>
      <c r="J236" s="19">
        <f t="shared" si="262"/>
        <v>0</v>
      </c>
      <c r="K236" s="19">
        <f t="shared" si="262"/>
        <v>1545192</v>
      </c>
      <c r="L236" s="19">
        <f t="shared" si="262"/>
        <v>1021760</v>
      </c>
      <c r="M236" s="19">
        <f t="shared" si="262"/>
        <v>152400</v>
      </c>
      <c r="N236" s="19">
        <f t="shared" si="262"/>
        <v>80148</v>
      </c>
      <c r="O236" s="19">
        <f t="shared" si="262"/>
        <v>293200</v>
      </c>
      <c r="P236" s="19">
        <f t="shared" si="262"/>
        <v>221198</v>
      </c>
      <c r="Q236" s="33">
        <f t="shared" si="262"/>
        <v>0</v>
      </c>
      <c r="R236" s="34">
        <f t="shared" si="262"/>
        <v>0</v>
      </c>
      <c r="S236" s="19">
        <f t="shared" si="262"/>
        <v>0</v>
      </c>
      <c r="T236" s="19">
        <f t="shared" si="262"/>
        <v>2527986</v>
      </c>
      <c r="U236" s="19">
        <f t="shared" si="262"/>
        <v>0</v>
      </c>
      <c r="V236" s="19">
        <f t="shared" si="262"/>
        <v>0</v>
      </c>
      <c r="W236" s="19">
        <f t="shared" si="262"/>
        <v>1923531</v>
      </c>
      <c r="X236" s="19">
        <f t="shared" si="262"/>
        <v>53600</v>
      </c>
      <c r="Y236" s="19">
        <f t="shared" si="262"/>
        <v>0</v>
      </c>
      <c r="Z236" s="19">
        <f t="shared" si="262"/>
        <v>0</v>
      </c>
      <c r="AA236" s="19">
        <f t="shared" si="262"/>
        <v>542773</v>
      </c>
      <c r="AB236" s="19">
        <f t="shared" si="262"/>
        <v>4530</v>
      </c>
      <c r="AC236" s="19">
        <f t="shared" si="262"/>
        <v>3552</v>
      </c>
      <c r="AD236" s="19">
        <f t="shared" si="262"/>
        <v>0</v>
      </c>
      <c r="AE236" s="19">
        <f t="shared" si="262"/>
        <v>0</v>
      </c>
      <c r="AF236" s="33">
        <f t="shared" si="262"/>
        <v>712084</v>
      </c>
      <c r="AG236" s="34">
        <f t="shared" si="262"/>
        <v>163500</v>
      </c>
      <c r="AH236" s="19">
        <f t="shared" si="262"/>
        <v>65000</v>
      </c>
      <c r="AI236" s="19">
        <f t="shared" si="262"/>
        <v>143584</v>
      </c>
      <c r="AJ236" s="19">
        <f t="shared" si="262"/>
        <v>10000</v>
      </c>
      <c r="AK236" s="47"/>
      <c r="AL236" s="48"/>
      <c r="AM236" s="50">
        <f aca="true" t="shared" si="263" ref="AM236:AS236">SUM(AM237:AM239)</f>
        <v>0</v>
      </c>
      <c r="AN236" s="19">
        <f t="shared" si="263"/>
        <v>100000</v>
      </c>
      <c r="AO236" s="19">
        <f t="shared" si="263"/>
        <v>230000</v>
      </c>
      <c r="AP236" s="19">
        <f t="shared" si="263"/>
        <v>100000</v>
      </c>
      <c r="AQ236" s="19">
        <f t="shared" si="263"/>
        <v>0</v>
      </c>
      <c r="AR236" s="19">
        <f t="shared" si="263"/>
        <v>100000</v>
      </c>
      <c r="AS236" s="19">
        <f t="shared" si="263"/>
        <v>0</v>
      </c>
      <c r="AT236" s="61"/>
    </row>
    <row r="237" spans="1:46" s="4" customFormat="1" ht="27">
      <c r="A237" s="20" t="s">
        <v>533</v>
      </c>
      <c r="B237" s="21" t="s">
        <v>534</v>
      </c>
      <c r="C237" s="22">
        <f aca="true" t="shared" si="264" ref="C237:C239">D237+T237+AF237+AP237</f>
        <v>3675224</v>
      </c>
      <c r="D237" s="22">
        <f aca="true" t="shared" si="265" ref="D237:D239">SUM(E237:S237)</f>
        <v>2556072</v>
      </c>
      <c r="E237" s="22">
        <v>1455504</v>
      </c>
      <c r="F237" s="22">
        <v>0</v>
      </c>
      <c r="G237" s="22">
        <v>0</v>
      </c>
      <c r="H237" s="22">
        <v>384</v>
      </c>
      <c r="I237" s="22">
        <v>43512</v>
      </c>
      <c r="J237" s="22">
        <v>0</v>
      </c>
      <c r="K237" s="22">
        <v>526368</v>
      </c>
      <c r="L237" s="22">
        <v>430304</v>
      </c>
      <c r="M237" s="22">
        <v>0</v>
      </c>
      <c r="N237" s="22">
        <v>0</v>
      </c>
      <c r="O237" s="22">
        <v>100000</v>
      </c>
      <c r="P237" s="22">
        <v>0</v>
      </c>
      <c r="Q237" s="35">
        <v>0</v>
      </c>
      <c r="R237" s="36">
        <v>0</v>
      </c>
      <c r="S237" s="22">
        <v>0</v>
      </c>
      <c r="T237" s="22">
        <f aca="true" t="shared" si="266" ref="T237:T239">SUM(U237:AE237)</f>
        <v>855068</v>
      </c>
      <c r="U237" s="22">
        <v>0</v>
      </c>
      <c r="V237" s="22">
        <v>0</v>
      </c>
      <c r="W237" s="22">
        <v>621528</v>
      </c>
      <c r="X237" s="22">
        <v>39200</v>
      </c>
      <c r="Y237" s="22">
        <v>0</v>
      </c>
      <c r="Z237" s="22">
        <v>0</v>
      </c>
      <c r="AA237" s="22">
        <v>189258</v>
      </c>
      <c r="AB237" s="22">
        <v>1530</v>
      </c>
      <c r="AC237" s="22">
        <v>3552</v>
      </c>
      <c r="AD237" s="22">
        <v>0</v>
      </c>
      <c r="AE237" s="22">
        <v>0</v>
      </c>
      <c r="AF237" s="35">
        <f aca="true" t="shared" si="267" ref="AF237:AF239">SUM(AG237:AO237)</f>
        <v>264084</v>
      </c>
      <c r="AG237" s="36">
        <v>55500</v>
      </c>
      <c r="AH237" s="22">
        <v>25000</v>
      </c>
      <c r="AI237" s="22">
        <v>43584</v>
      </c>
      <c r="AJ237" s="22"/>
      <c r="AK237" s="47"/>
      <c r="AL237" s="48"/>
      <c r="AM237" s="51">
        <v>0</v>
      </c>
      <c r="AN237" s="22">
        <v>40000</v>
      </c>
      <c r="AO237" s="22">
        <v>100000</v>
      </c>
      <c r="AP237" s="22">
        <f aca="true" t="shared" si="268" ref="AP237:AP239">SUM(AQ237:AS237)</f>
        <v>0</v>
      </c>
      <c r="AQ237" s="22"/>
      <c r="AR237" s="22">
        <v>0</v>
      </c>
      <c r="AS237" s="22">
        <v>0</v>
      </c>
      <c r="AT237" s="62" t="s">
        <v>535</v>
      </c>
    </row>
    <row r="238" spans="1:46" s="4" customFormat="1" ht="27">
      <c r="A238" s="26" t="s">
        <v>536</v>
      </c>
      <c r="B238" s="27" t="s">
        <v>537</v>
      </c>
      <c r="C238" s="28">
        <f t="shared" si="264"/>
        <v>3049038</v>
      </c>
      <c r="D238" s="28">
        <f t="shared" si="265"/>
        <v>2466542</v>
      </c>
      <c r="E238" s="28">
        <v>1228488</v>
      </c>
      <c r="F238" s="28"/>
      <c r="G238" s="28"/>
      <c r="H238" s="28"/>
      <c r="I238" s="28">
        <v>41160</v>
      </c>
      <c r="J238" s="28"/>
      <c r="K238" s="28">
        <v>485184</v>
      </c>
      <c r="L238" s="28">
        <v>284736</v>
      </c>
      <c r="M238" s="28">
        <v>151800</v>
      </c>
      <c r="N238" s="28">
        <v>79200</v>
      </c>
      <c r="O238" s="28">
        <v>93600</v>
      </c>
      <c r="P238" s="28">
        <v>102374</v>
      </c>
      <c r="Q238" s="39"/>
      <c r="R238" s="40"/>
      <c r="S238" s="28"/>
      <c r="T238" s="28">
        <f t="shared" si="266"/>
        <v>399996</v>
      </c>
      <c r="U238" s="28"/>
      <c r="V238" s="28"/>
      <c r="W238" s="28">
        <v>219084</v>
      </c>
      <c r="X238" s="28">
        <v>14400</v>
      </c>
      <c r="Y238" s="28"/>
      <c r="Z238" s="28"/>
      <c r="AA238" s="28">
        <v>165312</v>
      </c>
      <c r="AB238" s="28">
        <v>1200</v>
      </c>
      <c r="AC238" s="28"/>
      <c r="AD238" s="28"/>
      <c r="AE238" s="28"/>
      <c r="AF238" s="39">
        <f t="shared" si="267"/>
        <v>182500</v>
      </c>
      <c r="AG238" s="40">
        <v>52500</v>
      </c>
      <c r="AH238" s="28"/>
      <c r="AI238" s="28"/>
      <c r="AJ238" s="28">
        <v>10000</v>
      </c>
      <c r="AK238" s="47"/>
      <c r="AL238" s="48"/>
      <c r="AM238" s="53"/>
      <c r="AN238" s="28">
        <v>40000</v>
      </c>
      <c r="AO238" s="28">
        <v>80000</v>
      </c>
      <c r="AP238" s="28">
        <f t="shared" si="268"/>
        <v>0</v>
      </c>
      <c r="AQ238" s="28"/>
      <c r="AR238" s="28"/>
      <c r="AS238" s="28"/>
      <c r="AT238" s="62" t="s">
        <v>538</v>
      </c>
    </row>
    <row r="239" spans="1:46" s="4" customFormat="1" ht="27">
      <c r="A239" s="20" t="s">
        <v>539</v>
      </c>
      <c r="B239" s="21" t="s">
        <v>540</v>
      </c>
      <c r="C239" s="22">
        <f t="shared" si="264"/>
        <v>4168154</v>
      </c>
      <c r="D239" s="22">
        <f t="shared" si="265"/>
        <v>2529732</v>
      </c>
      <c r="E239" s="22">
        <v>1425888</v>
      </c>
      <c r="F239" s="22">
        <v>0</v>
      </c>
      <c r="G239" s="22">
        <v>0</v>
      </c>
      <c r="H239" s="22">
        <v>0</v>
      </c>
      <c r="I239" s="22">
        <v>43512</v>
      </c>
      <c r="J239" s="22">
        <v>0</v>
      </c>
      <c r="K239" s="22">
        <v>533640</v>
      </c>
      <c r="L239" s="22">
        <v>306720</v>
      </c>
      <c r="M239" s="22">
        <v>600</v>
      </c>
      <c r="N239" s="22">
        <v>948</v>
      </c>
      <c r="O239" s="22">
        <v>99600</v>
      </c>
      <c r="P239" s="22">
        <v>118824</v>
      </c>
      <c r="Q239" s="35">
        <v>0</v>
      </c>
      <c r="R239" s="36">
        <v>0</v>
      </c>
      <c r="S239" s="22">
        <v>0</v>
      </c>
      <c r="T239" s="22">
        <f t="shared" si="266"/>
        <v>1272922</v>
      </c>
      <c r="U239" s="22">
        <v>0</v>
      </c>
      <c r="V239" s="22">
        <v>0</v>
      </c>
      <c r="W239" s="22">
        <v>1082919</v>
      </c>
      <c r="X239" s="22">
        <v>0</v>
      </c>
      <c r="Y239" s="22">
        <v>0</v>
      </c>
      <c r="Z239" s="22">
        <v>0</v>
      </c>
      <c r="AA239" s="22">
        <v>188203</v>
      </c>
      <c r="AB239" s="22">
        <v>1800</v>
      </c>
      <c r="AC239" s="22">
        <v>0</v>
      </c>
      <c r="AD239" s="22">
        <v>0</v>
      </c>
      <c r="AE239" s="22">
        <v>0</v>
      </c>
      <c r="AF239" s="35">
        <f t="shared" si="267"/>
        <v>265500</v>
      </c>
      <c r="AG239" s="36">
        <v>55500</v>
      </c>
      <c r="AH239" s="22">
        <v>40000</v>
      </c>
      <c r="AI239" s="22">
        <v>100000</v>
      </c>
      <c r="AJ239" s="22"/>
      <c r="AK239" s="47"/>
      <c r="AL239" s="48"/>
      <c r="AM239" s="51">
        <v>0</v>
      </c>
      <c r="AN239" s="22">
        <v>20000</v>
      </c>
      <c r="AO239" s="22">
        <v>50000</v>
      </c>
      <c r="AP239" s="22">
        <f t="shared" si="268"/>
        <v>100000</v>
      </c>
      <c r="AQ239" s="22"/>
      <c r="AR239" s="22">
        <v>100000</v>
      </c>
      <c r="AS239" s="22">
        <v>0</v>
      </c>
      <c r="AT239" s="62" t="s">
        <v>541</v>
      </c>
    </row>
    <row r="240" spans="1:46" s="5" customFormat="1" ht="13.5">
      <c r="A240" s="14" t="s">
        <v>542</v>
      </c>
      <c r="B240" s="18" t="s">
        <v>543</v>
      </c>
      <c r="C240" s="19">
        <f aca="true" t="shared" si="269" ref="C240:AJ240">SUM(C241)</f>
        <v>663358</v>
      </c>
      <c r="D240" s="19">
        <f t="shared" si="269"/>
        <v>502412</v>
      </c>
      <c r="E240" s="19">
        <f t="shared" si="269"/>
        <v>257472</v>
      </c>
      <c r="F240" s="19">
        <f t="shared" si="269"/>
        <v>0</v>
      </c>
      <c r="G240" s="19">
        <f t="shared" si="269"/>
        <v>0</v>
      </c>
      <c r="H240" s="19">
        <f t="shared" si="269"/>
        <v>0</v>
      </c>
      <c r="I240" s="19">
        <f t="shared" si="269"/>
        <v>10584</v>
      </c>
      <c r="J240" s="19">
        <f t="shared" si="269"/>
        <v>0</v>
      </c>
      <c r="K240" s="19">
        <f t="shared" si="269"/>
        <v>119904</v>
      </c>
      <c r="L240" s="19">
        <f t="shared" si="269"/>
        <v>70596</v>
      </c>
      <c r="M240" s="19">
        <f t="shared" si="269"/>
        <v>0</v>
      </c>
      <c r="N240" s="19">
        <f t="shared" si="269"/>
        <v>0</v>
      </c>
      <c r="O240" s="19">
        <f t="shared" si="269"/>
        <v>22400</v>
      </c>
      <c r="P240" s="19">
        <f t="shared" si="269"/>
        <v>21456</v>
      </c>
      <c r="Q240" s="33">
        <f t="shared" si="269"/>
        <v>0</v>
      </c>
      <c r="R240" s="34">
        <f t="shared" si="269"/>
        <v>0</v>
      </c>
      <c r="S240" s="19">
        <f t="shared" si="269"/>
        <v>0</v>
      </c>
      <c r="T240" s="19">
        <f t="shared" si="269"/>
        <v>37446</v>
      </c>
      <c r="U240" s="19">
        <f t="shared" si="269"/>
        <v>0</v>
      </c>
      <c r="V240" s="19">
        <f t="shared" si="269"/>
        <v>0</v>
      </c>
      <c r="W240" s="19">
        <f t="shared" si="269"/>
        <v>0</v>
      </c>
      <c r="X240" s="19">
        <f t="shared" si="269"/>
        <v>0</v>
      </c>
      <c r="Y240" s="19">
        <f t="shared" si="269"/>
        <v>0</v>
      </c>
      <c r="Z240" s="19">
        <f t="shared" si="269"/>
        <v>0</v>
      </c>
      <c r="AA240" s="19">
        <f t="shared" si="269"/>
        <v>37176</v>
      </c>
      <c r="AB240" s="19">
        <f t="shared" si="269"/>
        <v>270</v>
      </c>
      <c r="AC240" s="19">
        <f t="shared" si="269"/>
        <v>0</v>
      </c>
      <c r="AD240" s="19">
        <f t="shared" si="269"/>
        <v>0</v>
      </c>
      <c r="AE240" s="19">
        <f t="shared" si="269"/>
        <v>0</v>
      </c>
      <c r="AF240" s="33">
        <f t="shared" si="269"/>
        <v>123500</v>
      </c>
      <c r="AG240" s="34">
        <f t="shared" si="269"/>
        <v>13500</v>
      </c>
      <c r="AH240" s="19">
        <f t="shared" si="269"/>
        <v>0</v>
      </c>
      <c r="AI240" s="19">
        <f t="shared" si="269"/>
        <v>0</v>
      </c>
      <c r="AJ240" s="19">
        <f t="shared" si="269"/>
        <v>10000</v>
      </c>
      <c r="AK240" s="47"/>
      <c r="AL240" s="48"/>
      <c r="AM240" s="50">
        <f aca="true" t="shared" si="270" ref="AM240:AS240">SUM(AM241)</f>
        <v>0</v>
      </c>
      <c r="AN240" s="19">
        <f t="shared" si="270"/>
        <v>20000</v>
      </c>
      <c r="AO240" s="19">
        <f t="shared" si="270"/>
        <v>80000</v>
      </c>
      <c r="AP240" s="19">
        <f t="shared" si="270"/>
        <v>0</v>
      </c>
      <c r="AQ240" s="19">
        <f t="shared" si="270"/>
        <v>0</v>
      </c>
      <c r="AR240" s="19">
        <f t="shared" si="270"/>
        <v>0</v>
      </c>
      <c r="AS240" s="19">
        <f t="shared" si="270"/>
        <v>0</v>
      </c>
      <c r="AT240" s="61"/>
    </row>
    <row r="241" spans="1:46" s="4" customFormat="1" ht="27">
      <c r="A241" s="20" t="s">
        <v>544</v>
      </c>
      <c r="B241" s="21" t="s">
        <v>545</v>
      </c>
      <c r="C241" s="22">
        <f aca="true" t="shared" si="271" ref="C241:C247">D241+T241+AF241+AP241</f>
        <v>663358</v>
      </c>
      <c r="D241" s="22">
        <f aca="true" t="shared" si="272" ref="D241:D247">SUM(E241:S241)</f>
        <v>502412</v>
      </c>
      <c r="E241" s="22">
        <v>257472</v>
      </c>
      <c r="F241" s="22">
        <v>0</v>
      </c>
      <c r="G241" s="22">
        <v>0</v>
      </c>
      <c r="H241" s="22">
        <v>0</v>
      </c>
      <c r="I241" s="22">
        <v>10584</v>
      </c>
      <c r="J241" s="22">
        <v>0</v>
      </c>
      <c r="K241" s="22">
        <v>119904</v>
      </c>
      <c r="L241" s="22">
        <v>70596</v>
      </c>
      <c r="M241" s="22">
        <v>0</v>
      </c>
      <c r="N241" s="22">
        <v>0</v>
      </c>
      <c r="O241" s="22">
        <v>22400</v>
      </c>
      <c r="P241" s="22">
        <v>21456</v>
      </c>
      <c r="Q241" s="35">
        <v>0</v>
      </c>
      <c r="R241" s="36">
        <v>0</v>
      </c>
      <c r="S241" s="22">
        <v>0</v>
      </c>
      <c r="T241" s="22">
        <f aca="true" t="shared" si="273" ref="T241:T247">SUM(U241:AE241)</f>
        <v>37446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37176</v>
      </c>
      <c r="AB241" s="22">
        <v>270</v>
      </c>
      <c r="AC241" s="22">
        <v>0</v>
      </c>
      <c r="AD241" s="22">
        <v>0</v>
      </c>
      <c r="AE241" s="22">
        <v>0</v>
      </c>
      <c r="AF241" s="35">
        <f aca="true" t="shared" si="274" ref="AF241:AF247">SUM(AG241:AO241)</f>
        <v>123500</v>
      </c>
      <c r="AG241" s="36">
        <v>13500</v>
      </c>
      <c r="AH241" s="22">
        <v>0</v>
      </c>
      <c r="AI241" s="22">
        <v>0</v>
      </c>
      <c r="AJ241" s="22">
        <v>10000</v>
      </c>
      <c r="AK241" s="47"/>
      <c r="AL241" s="48"/>
      <c r="AM241" s="51">
        <v>0</v>
      </c>
      <c r="AN241" s="22">
        <v>20000</v>
      </c>
      <c r="AO241" s="22">
        <v>80000</v>
      </c>
      <c r="AP241" s="22">
        <f aca="true" t="shared" si="275" ref="AP241:AP247">SUM(AQ241:AS241)</f>
        <v>0</v>
      </c>
      <c r="AQ241" s="22"/>
      <c r="AR241" s="22">
        <v>0</v>
      </c>
      <c r="AS241" s="22">
        <v>0</v>
      </c>
      <c r="AT241" s="62" t="s">
        <v>546</v>
      </c>
    </row>
    <row r="242" spans="1:46" s="5" customFormat="1" ht="13.5">
      <c r="A242" s="14" t="s">
        <v>547</v>
      </c>
      <c r="B242" s="18" t="s">
        <v>548</v>
      </c>
      <c r="C242" s="19">
        <f aca="true" t="shared" si="276" ref="C242:AJ242">SUM(C243)</f>
        <v>1000000</v>
      </c>
      <c r="D242" s="19">
        <f t="shared" si="276"/>
        <v>0</v>
      </c>
      <c r="E242" s="19">
        <f t="shared" si="276"/>
        <v>0</v>
      </c>
      <c r="F242" s="19">
        <f t="shared" si="276"/>
        <v>0</v>
      </c>
      <c r="G242" s="19">
        <f t="shared" si="276"/>
        <v>0</v>
      </c>
      <c r="H242" s="19">
        <f t="shared" si="276"/>
        <v>0</v>
      </c>
      <c r="I242" s="19">
        <f t="shared" si="276"/>
        <v>0</v>
      </c>
      <c r="J242" s="19">
        <f t="shared" si="276"/>
        <v>0</v>
      </c>
      <c r="K242" s="19">
        <f t="shared" si="276"/>
        <v>0</v>
      </c>
      <c r="L242" s="19">
        <f t="shared" si="276"/>
        <v>0</v>
      </c>
      <c r="M242" s="19">
        <f t="shared" si="276"/>
        <v>0</v>
      </c>
      <c r="N242" s="19">
        <f t="shared" si="276"/>
        <v>0</v>
      </c>
      <c r="O242" s="19">
        <f t="shared" si="276"/>
        <v>0</v>
      </c>
      <c r="P242" s="19">
        <f t="shared" si="276"/>
        <v>0</v>
      </c>
      <c r="Q242" s="33">
        <f t="shared" si="276"/>
        <v>0</v>
      </c>
      <c r="R242" s="34">
        <f t="shared" si="276"/>
        <v>0</v>
      </c>
      <c r="S242" s="19">
        <f t="shared" si="276"/>
        <v>0</v>
      </c>
      <c r="T242" s="19">
        <f t="shared" si="276"/>
        <v>0</v>
      </c>
      <c r="U242" s="19">
        <f t="shared" si="276"/>
        <v>0</v>
      </c>
      <c r="V242" s="19">
        <f t="shared" si="276"/>
        <v>0</v>
      </c>
      <c r="W242" s="19">
        <f t="shared" si="276"/>
        <v>0</v>
      </c>
      <c r="X242" s="19">
        <f t="shared" si="276"/>
        <v>0</v>
      </c>
      <c r="Y242" s="19">
        <f t="shared" si="276"/>
        <v>0</v>
      </c>
      <c r="Z242" s="19">
        <f t="shared" si="276"/>
        <v>0</v>
      </c>
      <c r="AA242" s="19">
        <f t="shared" si="276"/>
        <v>0</v>
      </c>
      <c r="AB242" s="19">
        <f t="shared" si="276"/>
        <v>0</v>
      </c>
      <c r="AC242" s="19">
        <f t="shared" si="276"/>
        <v>0</v>
      </c>
      <c r="AD242" s="19">
        <f t="shared" si="276"/>
        <v>0</v>
      </c>
      <c r="AE242" s="19">
        <f t="shared" si="276"/>
        <v>0</v>
      </c>
      <c r="AF242" s="33">
        <f t="shared" si="276"/>
        <v>0</v>
      </c>
      <c r="AG242" s="34">
        <f t="shared" si="276"/>
        <v>0</v>
      </c>
      <c r="AH242" s="19">
        <f t="shared" si="276"/>
        <v>0</v>
      </c>
      <c r="AI242" s="19">
        <f t="shared" si="276"/>
        <v>0</v>
      </c>
      <c r="AJ242" s="19">
        <f t="shared" si="276"/>
        <v>0</v>
      </c>
      <c r="AK242" s="47"/>
      <c r="AL242" s="48"/>
      <c r="AM242" s="50">
        <f aca="true" t="shared" si="277" ref="AM242:AS242">SUM(AM243)</f>
        <v>0</v>
      </c>
      <c r="AN242" s="19">
        <f t="shared" si="277"/>
        <v>0</v>
      </c>
      <c r="AO242" s="19">
        <f t="shared" si="277"/>
        <v>0</v>
      </c>
      <c r="AP242" s="19">
        <f t="shared" si="277"/>
        <v>1000000</v>
      </c>
      <c r="AQ242" s="19">
        <f t="shared" si="277"/>
        <v>0</v>
      </c>
      <c r="AR242" s="19">
        <f t="shared" si="277"/>
        <v>1000000</v>
      </c>
      <c r="AS242" s="19">
        <f t="shared" si="277"/>
        <v>0</v>
      </c>
      <c r="AT242" s="61"/>
    </row>
    <row r="243" spans="1:46" s="4" customFormat="1" ht="27">
      <c r="A243" s="20" t="s">
        <v>549</v>
      </c>
      <c r="B243" s="21" t="s">
        <v>463</v>
      </c>
      <c r="C243" s="22">
        <f t="shared" si="271"/>
        <v>1000000</v>
      </c>
      <c r="D243" s="22">
        <f t="shared" si="272"/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22">
        <v>0</v>
      </c>
      <c r="P243" s="22">
        <v>0</v>
      </c>
      <c r="Q243" s="35">
        <v>0</v>
      </c>
      <c r="R243" s="36">
        <v>0</v>
      </c>
      <c r="S243" s="22">
        <v>0</v>
      </c>
      <c r="T243" s="22">
        <f t="shared" si="273"/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22">
        <v>0</v>
      </c>
      <c r="AE243" s="22">
        <v>0</v>
      </c>
      <c r="AF243" s="35">
        <f t="shared" si="274"/>
        <v>0</v>
      </c>
      <c r="AG243" s="36">
        <v>0</v>
      </c>
      <c r="AH243" s="22">
        <v>0</v>
      </c>
      <c r="AI243" s="22">
        <v>0</v>
      </c>
      <c r="AJ243" s="22">
        <v>0</v>
      </c>
      <c r="AK243" s="47"/>
      <c r="AL243" s="48"/>
      <c r="AM243" s="51">
        <v>0</v>
      </c>
      <c r="AN243" s="22"/>
      <c r="AO243" s="22">
        <v>0</v>
      </c>
      <c r="AP243" s="22">
        <f t="shared" si="275"/>
        <v>1000000</v>
      </c>
      <c r="AQ243" s="22"/>
      <c r="AR243" s="22">
        <v>1000000</v>
      </c>
      <c r="AS243" s="22">
        <v>0</v>
      </c>
      <c r="AT243" s="62" t="s">
        <v>550</v>
      </c>
    </row>
    <row r="244" spans="1:46" s="5" customFormat="1" ht="13.5">
      <c r="A244" s="14" t="s">
        <v>551</v>
      </c>
      <c r="B244" s="18" t="s">
        <v>552</v>
      </c>
      <c r="C244" s="19">
        <f aca="true" t="shared" si="278" ref="C244:AJ244">C245+C248+C250</f>
        <v>7042270</v>
      </c>
      <c r="D244" s="19">
        <f t="shared" si="278"/>
        <v>2399823</v>
      </c>
      <c r="E244" s="19">
        <f t="shared" si="278"/>
        <v>1223952</v>
      </c>
      <c r="F244" s="19">
        <f t="shared" si="278"/>
        <v>0</v>
      </c>
      <c r="G244" s="19">
        <f t="shared" si="278"/>
        <v>0</v>
      </c>
      <c r="H244" s="19">
        <f t="shared" si="278"/>
        <v>0</v>
      </c>
      <c r="I244" s="19">
        <f t="shared" si="278"/>
        <v>41160</v>
      </c>
      <c r="J244" s="19">
        <f t="shared" si="278"/>
        <v>255420</v>
      </c>
      <c r="K244" s="19">
        <f t="shared" si="278"/>
        <v>333036</v>
      </c>
      <c r="L244" s="19">
        <f t="shared" si="278"/>
        <v>194184</v>
      </c>
      <c r="M244" s="19">
        <f t="shared" si="278"/>
        <v>76275</v>
      </c>
      <c r="N244" s="19">
        <f t="shared" si="278"/>
        <v>79800</v>
      </c>
      <c r="O244" s="19">
        <f t="shared" si="278"/>
        <v>94000</v>
      </c>
      <c r="P244" s="19">
        <f t="shared" si="278"/>
        <v>101996</v>
      </c>
      <c r="Q244" s="33">
        <f t="shared" si="278"/>
        <v>0</v>
      </c>
      <c r="R244" s="34">
        <f t="shared" si="278"/>
        <v>0</v>
      </c>
      <c r="S244" s="19">
        <f t="shared" si="278"/>
        <v>0</v>
      </c>
      <c r="T244" s="19">
        <f t="shared" si="278"/>
        <v>639947</v>
      </c>
      <c r="U244" s="19">
        <f t="shared" si="278"/>
        <v>0</v>
      </c>
      <c r="V244" s="19">
        <f t="shared" si="278"/>
        <v>0</v>
      </c>
      <c r="W244" s="19">
        <f t="shared" si="278"/>
        <v>159324</v>
      </c>
      <c r="X244" s="19">
        <f t="shared" si="278"/>
        <v>172000</v>
      </c>
      <c r="Y244" s="19">
        <f t="shared" si="278"/>
        <v>0</v>
      </c>
      <c r="Z244" s="19">
        <f t="shared" si="278"/>
        <v>0</v>
      </c>
      <c r="AA244" s="19">
        <f t="shared" si="278"/>
        <v>172457</v>
      </c>
      <c r="AB244" s="19">
        <f t="shared" si="278"/>
        <v>1260</v>
      </c>
      <c r="AC244" s="19">
        <f t="shared" si="278"/>
        <v>10656</v>
      </c>
      <c r="AD244" s="19">
        <f t="shared" si="278"/>
        <v>124250</v>
      </c>
      <c r="AE244" s="19">
        <f t="shared" si="278"/>
        <v>0</v>
      </c>
      <c r="AF244" s="33">
        <f t="shared" si="278"/>
        <v>502500</v>
      </c>
      <c r="AG244" s="34">
        <f t="shared" si="278"/>
        <v>52500</v>
      </c>
      <c r="AH244" s="19">
        <f t="shared" si="278"/>
        <v>0</v>
      </c>
      <c r="AI244" s="19">
        <f t="shared" si="278"/>
        <v>0</v>
      </c>
      <c r="AJ244" s="19">
        <f t="shared" si="278"/>
        <v>60000</v>
      </c>
      <c r="AK244" s="47"/>
      <c r="AL244" s="48"/>
      <c r="AM244" s="50">
        <f aca="true" t="shared" si="279" ref="AM244:AS244">AM245+AM248+AM250</f>
        <v>0</v>
      </c>
      <c r="AN244" s="19">
        <f t="shared" si="279"/>
        <v>40000</v>
      </c>
      <c r="AO244" s="19">
        <f t="shared" si="279"/>
        <v>350000</v>
      </c>
      <c r="AP244" s="19">
        <f t="shared" si="279"/>
        <v>3500000</v>
      </c>
      <c r="AQ244" s="19">
        <f t="shared" si="279"/>
        <v>1200000</v>
      </c>
      <c r="AR244" s="19">
        <f t="shared" si="279"/>
        <v>0</v>
      </c>
      <c r="AS244" s="19">
        <f t="shared" si="279"/>
        <v>2300000</v>
      </c>
      <c r="AT244" s="61"/>
    </row>
    <row r="245" spans="1:46" s="5" customFormat="1" ht="13.5">
      <c r="A245" s="14" t="s">
        <v>553</v>
      </c>
      <c r="B245" s="18" t="s">
        <v>554</v>
      </c>
      <c r="C245" s="19">
        <f aca="true" t="shared" si="280" ref="C245:AJ245">SUM(C246:C247)</f>
        <v>3842270</v>
      </c>
      <c r="D245" s="19">
        <f t="shared" si="280"/>
        <v>2399823</v>
      </c>
      <c r="E245" s="19">
        <f t="shared" si="280"/>
        <v>1223952</v>
      </c>
      <c r="F245" s="19">
        <f t="shared" si="280"/>
        <v>0</v>
      </c>
      <c r="G245" s="19">
        <f t="shared" si="280"/>
        <v>0</v>
      </c>
      <c r="H245" s="19">
        <f t="shared" si="280"/>
        <v>0</v>
      </c>
      <c r="I245" s="19">
        <f t="shared" si="280"/>
        <v>41160</v>
      </c>
      <c r="J245" s="19">
        <f t="shared" si="280"/>
        <v>255420</v>
      </c>
      <c r="K245" s="19">
        <f t="shared" si="280"/>
        <v>333036</v>
      </c>
      <c r="L245" s="19">
        <f t="shared" si="280"/>
        <v>194184</v>
      </c>
      <c r="M245" s="19">
        <f t="shared" si="280"/>
        <v>76275</v>
      </c>
      <c r="N245" s="19">
        <f t="shared" si="280"/>
        <v>79800</v>
      </c>
      <c r="O245" s="19">
        <f t="shared" si="280"/>
        <v>94000</v>
      </c>
      <c r="P245" s="19">
        <f t="shared" si="280"/>
        <v>101996</v>
      </c>
      <c r="Q245" s="33">
        <f t="shared" si="280"/>
        <v>0</v>
      </c>
      <c r="R245" s="34">
        <f t="shared" si="280"/>
        <v>0</v>
      </c>
      <c r="S245" s="19">
        <f t="shared" si="280"/>
        <v>0</v>
      </c>
      <c r="T245" s="19">
        <f t="shared" si="280"/>
        <v>639947</v>
      </c>
      <c r="U245" s="19">
        <f t="shared" si="280"/>
        <v>0</v>
      </c>
      <c r="V245" s="19">
        <f t="shared" si="280"/>
        <v>0</v>
      </c>
      <c r="W245" s="19">
        <f t="shared" si="280"/>
        <v>159324</v>
      </c>
      <c r="X245" s="19">
        <f t="shared" si="280"/>
        <v>172000</v>
      </c>
      <c r="Y245" s="19">
        <f t="shared" si="280"/>
        <v>0</v>
      </c>
      <c r="Z245" s="19">
        <f t="shared" si="280"/>
        <v>0</v>
      </c>
      <c r="AA245" s="19">
        <f t="shared" si="280"/>
        <v>172457</v>
      </c>
      <c r="AB245" s="19">
        <f t="shared" si="280"/>
        <v>1260</v>
      </c>
      <c r="AC245" s="19">
        <f t="shared" si="280"/>
        <v>10656</v>
      </c>
      <c r="AD245" s="19">
        <f t="shared" si="280"/>
        <v>124250</v>
      </c>
      <c r="AE245" s="19">
        <f t="shared" si="280"/>
        <v>0</v>
      </c>
      <c r="AF245" s="33">
        <f t="shared" si="280"/>
        <v>502500</v>
      </c>
      <c r="AG245" s="34">
        <f t="shared" si="280"/>
        <v>52500</v>
      </c>
      <c r="AH245" s="19">
        <f t="shared" si="280"/>
        <v>0</v>
      </c>
      <c r="AI245" s="19">
        <f t="shared" si="280"/>
        <v>0</v>
      </c>
      <c r="AJ245" s="19">
        <f t="shared" si="280"/>
        <v>60000</v>
      </c>
      <c r="AK245" s="47"/>
      <c r="AL245" s="48"/>
      <c r="AM245" s="50">
        <f aca="true" t="shared" si="281" ref="AM245:AS245">SUM(AM246:AM247)</f>
        <v>0</v>
      </c>
      <c r="AN245" s="19">
        <f t="shared" si="281"/>
        <v>40000</v>
      </c>
      <c r="AO245" s="19">
        <f t="shared" si="281"/>
        <v>350000</v>
      </c>
      <c r="AP245" s="19">
        <f t="shared" si="281"/>
        <v>300000</v>
      </c>
      <c r="AQ245" s="19">
        <f t="shared" si="281"/>
        <v>0</v>
      </c>
      <c r="AR245" s="19">
        <f t="shared" si="281"/>
        <v>0</v>
      </c>
      <c r="AS245" s="19">
        <f t="shared" si="281"/>
        <v>300000</v>
      </c>
      <c r="AT245" s="61"/>
    </row>
    <row r="246" spans="1:46" s="4" customFormat="1" ht="27">
      <c r="A246" s="20" t="s">
        <v>555</v>
      </c>
      <c r="B246" s="21" t="s">
        <v>556</v>
      </c>
      <c r="C246" s="22">
        <f t="shared" si="271"/>
        <v>2205042</v>
      </c>
      <c r="D246" s="22">
        <f t="shared" si="272"/>
        <v>913761</v>
      </c>
      <c r="E246" s="22">
        <v>422520</v>
      </c>
      <c r="F246" s="22">
        <v>0</v>
      </c>
      <c r="G246" s="22">
        <v>0</v>
      </c>
      <c r="H246" s="22">
        <v>0</v>
      </c>
      <c r="I246" s="22">
        <v>12936</v>
      </c>
      <c r="J246" s="22">
        <v>255420</v>
      </c>
      <c r="K246" s="22">
        <v>0</v>
      </c>
      <c r="L246" s="22">
        <v>0</v>
      </c>
      <c r="M246" s="22">
        <v>76275</v>
      </c>
      <c r="N246" s="22">
        <v>79800</v>
      </c>
      <c r="O246" s="22">
        <v>31600</v>
      </c>
      <c r="P246" s="22">
        <v>35210</v>
      </c>
      <c r="Q246" s="35">
        <v>0</v>
      </c>
      <c r="R246" s="36">
        <v>0</v>
      </c>
      <c r="S246" s="22">
        <v>0</v>
      </c>
      <c r="T246" s="22">
        <f t="shared" si="273"/>
        <v>524781</v>
      </c>
      <c r="U246" s="22">
        <v>0</v>
      </c>
      <c r="V246" s="22">
        <v>0</v>
      </c>
      <c r="W246" s="22">
        <v>159324</v>
      </c>
      <c r="X246" s="22">
        <v>172000</v>
      </c>
      <c r="Y246" s="22">
        <v>0</v>
      </c>
      <c r="Z246" s="22">
        <v>0</v>
      </c>
      <c r="AA246" s="22">
        <v>58011</v>
      </c>
      <c r="AB246" s="22">
        <v>540</v>
      </c>
      <c r="AC246" s="22">
        <v>10656</v>
      </c>
      <c r="AD246" s="22">
        <v>124250</v>
      </c>
      <c r="AE246" s="22">
        <v>0</v>
      </c>
      <c r="AF246" s="35">
        <f t="shared" si="274"/>
        <v>466500</v>
      </c>
      <c r="AG246" s="36">
        <v>16500</v>
      </c>
      <c r="AH246" s="22">
        <v>0</v>
      </c>
      <c r="AI246" s="22">
        <v>0</v>
      </c>
      <c r="AJ246" s="22">
        <v>60000</v>
      </c>
      <c r="AK246" s="47"/>
      <c r="AL246" s="48"/>
      <c r="AM246" s="51">
        <v>0</v>
      </c>
      <c r="AN246" s="22">
        <v>40000</v>
      </c>
      <c r="AO246" s="22">
        <v>350000</v>
      </c>
      <c r="AP246" s="22">
        <f t="shared" si="275"/>
        <v>300000</v>
      </c>
      <c r="AQ246" s="22"/>
      <c r="AR246" s="22">
        <v>0</v>
      </c>
      <c r="AS246" s="22">
        <v>300000</v>
      </c>
      <c r="AT246" s="62" t="s">
        <v>557</v>
      </c>
    </row>
    <row r="247" spans="1:46" s="4" customFormat="1" ht="27">
      <c r="A247" s="20" t="s">
        <v>558</v>
      </c>
      <c r="B247" s="21" t="s">
        <v>559</v>
      </c>
      <c r="C247" s="22">
        <f t="shared" si="271"/>
        <v>1637228</v>
      </c>
      <c r="D247" s="22">
        <f t="shared" si="272"/>
        <v>1486062</v>
      </c>
      <c r="E247" s="22">
        <v>801432</v>
      </c>
      <c r="F247" s="22">
        <v>0</v>
      </c>
      <c r="G247" s="22">
        <v>0</v>
      </c>
      <c r="H247" s="22">
        <v>0</v>
      </c>
      <c r="I247" s="22">
        <v>28224</v>
      </c>
      <c r="J247" s="22">
        <v>0</v>
      </c>
      <c r="K247" s="22">
        <v>333036</v>
      </c>
      <c r="L247" s="22">
        <v>194184</v>
      </c>
      <c r="M247" s="22">
        <v>0</v>
      </c>
      <c r="N247" s="22">
        <v>0</v>
      </c>
      <c r="O247" s="22">
        <v>62400</v>
      </c>
      <c r="P247" s="22">
        <v>66786</v>
      </c>
      <c r="Q247" s="35">
        <v>0</v>
      </c>
      <c r="R247" s="36">
        <v>0</v>
      </c>
      <c r="S247" s="22">
        <v>0</v>
      </c>
      <c r="T247" s="22">
        <f t="shared" si="273"/>
        <v>115166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114446</v>
      </c>
      <c r="AB247" s="22">
        <v>720</v>
      </c>
      <c r="AC247" s="22">
        <v>0</v>
      </c>
      <c r="AD247" s="22">
        <v>0</v>
      </c>
      <c r="AE247" s="22">
        <v>0</v>
      </c>
      <c r="AF247" s="35">
        <f t="shared" si="274"/>
        <v>36000</v>
      </c>
      <c r="AG247" s="36">
        <v>36000</v>
      </c>
      <c r="AH247" s="22">
        <v>0</v>
      </c>
      <c r="AI247" s="22">
        <v>0</v>
      </c>
      <c r="AJ247" s="22">
        <v>0</v>
      </c>
      <c r="AK247" s="47"/>
      <c r="AL247" s="48"/>
      <c r="AM247" s="51">
        <v>0</v>
      </c>
      <c r="AN247" s="22"/>
      <c r="AO247" s="22"/>
      <c r="AP247" s="22">
        <f t="shared" si="275"/>
        <v>0</v>
      </c>
      <c r="AQ247" s="22"/>
      <c r="AR247" s="22">
        <v>0</v>
      </c>
      <c r="AS247" s="22">
        <v>0</v>
      </c>
      <c r="AT247" s="62"/>
    </row>
    <row r="248" spans="1:46" s="5" customFormat="1" ht="13.5">
      <c r="A248" s="14" t="s">
        <v>560</v>
      </c>
      <c r="B248" s="18" t="s">
        <v>561</v>
      </c>
      <c r="C248" s="19">
        <f aca="true" t="shared" si="282" ref="C248:AJ248">SUM(C249)</f>
        <v>1200000</v>
      </c>
      <c r="D248" s="19">
        <f t="shared" si="282"/>
        <v>0</v>
      </c>
      <c r="E248" s="19">
        <f t="shared" si="282"/>
        <v>0</v>
      </c>
      <c r="F248" s="19">
        <f t="shared" si="282"/>
        <v>0</v>
      </c>
      <c r="G248" s="19">
        <f t="shared" si="282"/>
        <v>0</v>
      </c>
      <c r="H248" s="19">
        <f t="shared" si="282"/>
        <v>0</v>
      </c>
      <c r="I248" s="19">
        <f t="shared" si="282"/>
        <v>0</v>
      </c>
      <c r="J248" s="19">
        <f t="shared" si="282"/>
        <v>0</v>
      </c>
      <c r="K248" s="19">
        <f t="shared" si="282"/>
        <v>0</v>
      </c>
      <c r="L248" s="19">
        <f t="shared" si="282"/>
        <v>0</v>
      </c>
      <c r="M248" s="19">
        <f t="shared" si="282"/>
        <v>0</v>
      </c>
      <c r="N248" s="19">
        <f t="shared" si="282"/>
        <v>0</v>
      </c>
      <c r="O248" s="19">
        <f t="shared" si="282"/>
        <v>0</v>
      </c>
      <c r="P248" s="19">
        <f t="shared" si="282"/>
        <v>0</v>
      </c>
      <c r="Q248" s="33">
        <f t="shared" si="282"/>
        <v>0</v>
      </c>
      <c r="R248" s="34">
        <f t="shared" si="282"/>
        <v>0</v>
      </c>
      <c r="S248" s="19">
        <f t="shared" si="282"/>
        <v>0</v>
      </c>
      <c r="T248" s="19">
        <f t="shared" si="282"/>
        <v>0</v>
      </c>
      <c r="U248" s="19">
        <f t="shared" si="282"/>
        <v>0</v>
      </c>
      <c r="V248" s="19">
        <f t="shared" si="282"/>
        <v>0</v>
      </c>
      <c r="W248" s="19">
        <f t="shared" si="282"/>
        <v>0</v>
      </c>
      <c r="X248" s="19">
        <f t="shared" si="282"/>
        <v>0</v>
      </c>
      <c r="Y248" s="19">
        <f t="shared" si="282"/>
        <v>0</v>
      </c>
      <c r="Z248" s="19">
        <f t="shared" si="282"/>
        <v>0</v>
      </c>
      <c r="AA248" s="19">
        <f t="shared" si="282"/>
        <v>0</v>
      </c>
      <c r="AB248" s="19">
        <f t="shared" si="282"/>
        <v>0</v>
      </c>
      <c r="AC248" s="19">
        <f t="shared" si="282"/>
        <v>0</v>
      </c>
      <c r="AD248" s="19">
        <f t="shared" si="282"/>
        <v>0</v>
      </c>
      <c r="AE248" s="19">
        <f t="shared" si="282"/>
        <v>0</v>
      </c>
      <c r="AF248" s="33">
        <f t="shared" si="282"/>
        <v>0</v>
      </c>
      <c r="AG248" s="34">
        <f t="shared" si="282"/>
        <v>0</v>
      </c>
      <c r="AH248" s="19">
        <f t="shared" si="282"/>
        <v>0</v>
      </c>
      <c r="AI248" s="19">
        <f t="shared" si="282"/>
        <v>0</v>
      </c>
      <c r="AJ248" s="19">
        <f t="shared" si="282"/>
        <v>0</v>
      </c>
      <c r="AK248" s="47"/>
      <c r="AL248" s="48"/>
      <c r="AM248" s="50">
        <f aca="true" t="shared" si="283" ref="AM248:AS248">SUM(AM249)</f>
        <v>0</v>
      </c>
      <c r="AN248" s="19">
        <f t="shared" si="283"/>
        <v>0</v>
      </c>
      <c r="AO248" s="19">
        <f t="shared" si="283"/>
        <v>0</v>
      </c>
      <c r="AP248" s="19">
        <f t="shared" si="283"/>
        <v>1200000</v>
      </c>
      <c r="AQ248" s="19">
        <f t="shared" si="283"/>
        <v>1200000</v>
      </c>
      <c r="AR248" s="19">
        <f t="shared" si="283"/>
        <v>0</v>
      </c>
      <c r="AS248" s="19">
        <f t="shared" si="283"/>
        <v>0</v>
      </c>
      <c r="AT248" s="61"/>
    </row>
    <row r="249" spans="1:46" s="4" customFormat="1" ht="27">
      <c r="A249" s="20" t="s">
        <v>562</v>
      </c>
      <c r="B249" s="21" t="s">
        <v>563</v>
      </c>
      <c r="C249" s="22">
        <f aca="true" t="shared" si="284" ref="C249:C256">D249+T249+AF249+AP249</f>
        <v>1200000</v>
      </c>
      <c r="D249" s="22">
        <f aca="true" t="shared" si="285" ref="D249:D256">SUM(E249:S249)</f>
        <v>0</v>
      </c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35"/>
      <c r="R249" s="36"/>
      <c r="S249" s="22"/>
      <c r="T249" s="22">
        <f aca="true" t="shared" si="286" ref="T249:T256">SUM(U249:AE249)</f>
        <v>0</v>
      </c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35">
        <f aca="true" t="shared" si="287" ref="AF249:AF256">SUM(AG249:AO249)</f>
        <v>0</v>
      </c>
      <c r="AG249" s="36"/>
      <c r="AH249" s="22"/>
      <c r="AI249" s="22"/>
      <c r="AJ249" s="22"/>
      <c r="AK249" s="47"/>
      <c r="AL249" s="48"/>
      <c r="AM249" s="51"/>
      <c r="AN249" s="22"/>
      <c r="AO249" s="22"/>
      <c r="AP249" s="22">
        <f aca="true" t="shared" si="288" ref="AP249:AP256">SUM(AQ249:AS249)</f>
        <v>1200000</v>
      </c>
      <c r="AQ249" s="22">
        <v>1200000</v>
      </c>
      <c r="AR249" s="22">
        <v>0</v>
      </c>
      <c r="AS249" s="22">
        <v>0</v>
      </c>
      <c r="AT249" s="62" t="s">
        <v>564</v>
      </c>
    </row>
    <row r="250" spans="1:46" s="5" customFormat="1" ht="24.75" customHeight="1">
      <c r="A250" s="14" t="s">
        <v>565</v>
      </c>
      <c r="B250" s="18" t="s">
        <v>566</v>
      </c>
      <c r="C250" s="19">
        <f aca="true" t="shared" si="289" ref="C250:AJ250">SUM(C251)</f>
        <v>2000000</v>
      </c>
      <c r="D250" s="19">
        <f t="shared" si="289"/>
        <v>0</v>
      </c>
      <c r="E250" s="19">
        <f t="shared" si="289"/>
        <v>0</v>
      </c>
      <c r="F250" s="19">
        <f t="shared" si="289"/>
        <v>0</v>
      </c>
      <c r="G250" s="19">
        <f t="shared" si="289"/>
        <v>0</v>
      </c>
      <c r="H250" s="19">
        <f t="shared" si="289"/>
        <v>0</v>
      </c>
      <c r="I250" s="19">
        <f t="shared" si="289"/>
        <v>0</v>
      </c>
      <c r="J250" s="19">
        <f t="shared" si="289"/>
        <v>0</v>
      </c>
      <c r="K250" s="19">
        <f t="shared" si="289"/>
        <v>0</v>
      </c>
      <c r="L250" s="19">
        <f t="shared" si="289"/>
        <v>0</v>
      </c>
      <c r="M250" s="19">
        <f t="shared" si="289"/>
        <v>0</v>
      </c>
      <c r="N250" s="19">
        <f t="shared" si="289"/>
        <v>0</v>
      </c>
      <c r="O250" s="19">
        <f t="shared" si="289"/>
        <v>0</v>
      </c>
      <c r="P250" s="19">
        <f t="shared" si="289"/>
        <v>0</v>
      </c>
      <c r="Q250" s="33">
        <f t="shared" si="289"/>
        <v>0</v>
      </c>
      <c r="R250" s="34">
        <f t="shared" si="289"/>
        <v>0</v>
      </c>
      <c r="S250" s="19">
        <f t="shared" si="289"/>
        <v>0</v>
      </c>
      <c r="T250" s="19">
        <f t="shared" si="289"/>
        <v>0</v>
      </c>
      <c r="U250" s="19">
        <f t="shared" si="289"/>
        <v>0</v>
      </c>
      <c r="V250" s="19">
        <f t="shared" si="289"/>
        <v>0</v>
      </c>
      <c r="W250" s="19">
        <f t="shared" si="289"/>
        <v>0</v>
      </c>
      <c r="X250" s="19">
        <f t="shared" si="289"/>
        <v>0</v>
      </c>
      <c r="Y250" s="19">
        <f t="shared" si="289"/>
        <v>0</v>
      </c>
      <c r="Z250" s="19">
        <f t="shared" si="289"/>
        <v>0</v>
      </c>
      <c r="AA250" s="19">
        <f t="shared" si="289"/>
        <v>0</v>
      </c>
      <c r="AB250" s="19">
        <f t="shared" si="289"/>
        <v>0</v>
      </c>
      <c r="AC250" s="19">
        <f t="shared" si="289"/>
        <v>0</v>
      </c>
      <c r="AD250" s="19">
        <f t="shared" si="289"/>
        <v>0</v>
      </c>
      <c r="AE250" s="19">
        <f t="shared" si="289"/>
        <v>0</v>
      </c>
      <c r="AF250" s="33">
        <f t="shared" si="289"/>
        <v>0</v>
      </c>
      <c r="AG250" s="34">
        <f t="shared" si="289"/>
        <v>0</v>
      </c>
      <c r="AH250" s="19">
        <f t="shared" si="289"/>
        <v>0</v>
      </c>
      <c r="AI250" s="19">
        <f t="shared" si="289"/>
        <v>0</v>
      </c>
      <c r="AJ250" s="19">
        <f t="shared" si="289"/>
        <v>0</v>
      </c>
      <c r="AK250" s="47"/>
      <c r="AL250" s="48"/>
      <c r="AM250" s="50">
        <f aca="true" t="shared" si="290" ref="AM250:AS250">SUM(AM251)</f>
        <v>0</v>
      </c>
      <c r="AN250" s="19">
        <f t="shared" si="290"/>
        <v>0</v>
      </c>
      <c r="AO250" s="19">
        <f t="shared" si="290"/>
        <v>0</v>
      </c>
      <c r="AP250" s="19">
        <f t="shared" si="290"/>
        <v>2000000</v>
      </c>
      <c r="AQ250" s="19">
        <f t="shared" si="290"/>
        <v>0</v>
      </c>
      <c r="AR250" s="19">
        <f t="shared" si="290"/>
        <v>0</v>
      </c>
      <c r="AS250" s="19">
        <f t="shared" si="290"/>
        <v>2000000</v>
      </c>
      <c r="AT250" s="61"/>
    </row>
    <row r="251" spans="1:46" s="4" customFormat="1" ht="24.75" customHeight="1">
      <c r="A251" s="20" t="s">
        <v>567</v>
      </c>
      <c r="B251" s="21" t="s">
        <v>568</v>
      </c>
      <c r="C251" s="22">
        <f t="shared" si="284"/>
        <v>2000000</v>
      </c>
      <c r="D251" s="22">
        <f t="shared" si="285"/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35">
        <v>0</v>
      </c>
      <c r="R251" s="36">
        <v>0</v>
      </c>
      <c r="S251" s="22">
        <v>0</v>
      </c>
      <c r="T251" s="22">
        <f t="shared" si="286"/>
        <v>0</v>
      </c>
      <c r="U251" s="22">
        <v>0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2">
        <v>0</v>
      </c>
      <c r="AB251" s="22">
        <v>0</v>
      </c>
      <c r="AC251" s="22">
        <v>0</v>
      </c>
      <c r="AD251" s="22">
        <v>0</v>
      </c>
      <c r="AE251" s="22">
        <v>0</v>
      </c>
      <c r="AF251" s="35">
        <f t="shared" si="287"/>
        <v>0</v>
      </c>
      <c r="AG251" s="36">
        <v>0</v>
      </c>
      <c r="AH251" s="22">
        <v>0</v>
      </c>
      <c r="AI251" s="22">
        <v>0</v>
      </c>
      <c r="AJ251" s="22">
        <v>0</v>
      </c>
      <c r="AK251" s="47"/>
      <c r="AL251" s="48"/>
      <c r="AM251" s="51">
        <v>0</v>
      </c>
      <c r="AN251" s="22"/>
      <c r="AO251" s="22">
        <v>0</v>
      </c>
      <c r="AP251" s="22">
        <f t="shared" si="288"/>
        <v>2000000</v>
      </c>
      <c r="AQ251" s="22"/>
      <c r="AR251" s="22">
        <v>0</v>
      </c>
      <c r="AS251" s="22">
        <v>2000000</v>
      </c>
      <c r="AT251" s="62" t="s">
        <v>569</v>
      </c>
    </row>
    <row r="252" spans="1:46" s="5" customFormat="1" ht="24.75" customHeight="1">
      <c r="A252" s="14" t="s">
        <v>570</v>
      </c>
      <c r="B252" s="18" t="s">
        <v>571</v>
      </c>
      <c r="C252" s="19">
        <f>C253+C257+C259+C262+C265</f>
        <v>25277697</v>
      </c>
      <c r="D252" s="19">
        <f aca="true" t="shared" si="291" ref="D252:AJ252">D253+D257+D259+D262+D265</f>
        <v>4952053</v>
      </c>
      <c r="E252" s="19">
        <f t="shared" si="291"/>
        <v>2481966</v>
      </c>
      <c r="F252" s="19">
        <f t="shared" si="291"/>
        <v>0</v>
      </c>
      <c r="G252" s="19">
        <f t="shared" si="291"/>
        <v>0</v>
      </c>
      <c r="H252" s="19">
        <f t="shared" si="291"/>
        <v>318250</v>
      </c>
      <c r="I252" s="19">
        <f t="shared" si="291"/>
        <v>8232</v>
      </c>
      <c r="J252" s="19">
        <f t="shared" si="291"/>
        <v>154800</v>
      </c>
      <c r="K252" s="19">
        <f t="shared" si="291"/>
        <v>741174</v>
      </c>
      <c r="L252" s="19">
        <f t="shared" si="291"/>
        <v>440090</v>
      </c>
      <c r="M252" s="19">
        <f t="shared" si="291"/>
        <v>44825</v>
      </c>
      <c r="N252" s="19">
        <f t="shared" si="291"/>
        <v>190925</v>
      </c>
      <c r="O252" s="19">
        <f t="shared" si="291"/>
        <v>238960</v>
      </c>
      <c r="P252" s="19">
        <f t="shared" si="291"/>
        <v>206831</v>
      </c>
      <c r="Q252" s="33">
        <f t="shared" si="291"/>
        <v>0</v>
      </c>
      <c r="R252" s="34">
        <f t="shared" si="291"/>
        <v>0</v>
      </c>
      <c r="S252" s="19">
        <f t="shared" si="291"/>
        <v>126000</v>
      </c>
      <c r="T252" s="19">
        <f t="shared" si="291"/>
        <v>1104444</v>
      </c>
      <c r="U252" s="19">
        <f t="shared" si="291"/>
        <v>0</v>
      </c>
      <c r="V252" s="19">
        <f t="shared" si="291"/>
        <v>0</v>
      </c>
      <c r="W252" s="19">
        <f t="shared" si="291"/>
        <v>387366</v>
      </c>
      <c r="X252" s="19">
        <f t="shared" si="291"/>
        <v>367798</v>
      </c>
      <c r="Y252" s="19">
        <f t="shared" si="291"/>
        <v>0</v>
      </c>
      <c r="Z252" s="19">
        <f t="shared" si="291"/>
        <v>0</v>
      </c>
      <c r="AA252" s="19">
        <f t="shared" si="291"/>
        <v>341359</v>
      </c>
      <c r="AB252" s="19">
        <f t="shared" si="291"/>
        <v>2238</v>
      </c>
      <c r="AC252" s="19">
        <f t="shared" si="291"/>
        <v>5683</v>
      </c>
      <c r="AD252" s="19">
        <f t="shared" si="291"/>
        <v>0</v>
      </c>
      <c r="AE252" s="19">
        <f t="shared" si="291"/>
        <v>0</v>
      </c>
      <c r="AF252" s="33">
        <f t="shared" si="291"/>
        <v>3637400</v>
      </c>
      <c r="AG252" s="34">
        <f t="shared" si="291"/>
        <v>107400</v>
      </c>
      <c r="AH252" s="19">
        <f t="shared" si="291"/>
        <v>400000</v>
      </c>
      <c r="AI252" s="19">
        <f t="shared" si="291"/>
        <v>0</v>
      </c>
      <c r="AJ252" s="19">
        <f t="shared" si="291"/>
        <v>60000</v>
      </c>
      <c r="AK252" s="47"/>
      <c r="AL252" s="48"/>
      <c r="AM252" s="50">
        <f aca="true" t="shared" si="292" ref="AM252:AS252">AM253+AM257+AM259+AM262+AM265</f>
        <v>0</v>
      </c>
      <c r="AN252" s="19">
        <f t="shared" si="292"/>
        <v>60000</v>
      </c>
      <c r="AO252" s="19">
        <f t="shared" si="292"/>
        <v>3010000</v>
      </c>
      <c r="AP252" s="19">
        <f t="shared" si="292"/>
        <v>15583800</v>
      </c>
      <c r="AQ252" s="19">
        <f t="shared" si="292"/>
        <v>900000</v>
      </c>
      <c r="AR252" s="19">
        <f t="shared" si="292"/>
        <v>7470000</v>
      </c>
      <c r="AS252" s="19">
        <f t="shared" si="292"/>
        <v>7213800</v>
      </c>
      <c r="AT252" s="61"/>
    </row>
    <row r="253" spans="1:46" s="5" customFormat="1" ht="24.75" customHeight="1">
      <c r="A253" s="14" t="s">
        <v>572</v>
      </c>
      <c r="B253" s="18" t="s">
        <v>573</v>
      </c>
      <c r="C253" s="19">
        <f aca="true" t="shared" si="293" ref="C253:AJ253">SUM(C254:C256)</f>
        <v>7552300</v>
      </c>
      <c r="D253" s="19">
        <f t="shared" si="293"/>
        <v>2371437</v>
      </c>
      <c r="E253" s="19">
        <f t="shared" si="293"/>
        <v>1088540</v>
      </c>
      <c r="F253" s="19">
        <f t="shared" si="293"/>
        <v>0</v>
      </c>
      <c r="G253" s="19">
        <f t="shared" si="293"/>
        <v>0</v>
      </c>
      <c r="H253" s="19">
        <f t="shared" si="293"/>
        <v>268152</v>
      </c>
      <c r="I253" s="19">
        <f t="shared" si="293"/>
        <v>8232</v>
      </c>
      <c r="J253" s="19">
        <f t="shared" si="293"/>
        <v>154800</v>
      </c>
      <c r="K253" s="19">
        <f t="shared" si="293"/>
        <v>173578</v>
      </c>
      <c r="L253" s="19">
        <f t="shared" si="293"/>
        <v>101433</v>
      </c>
      <c r="M253" s="19">
        <f t="shared" si="293"/>
        <v>44825</v>
      </c>
      <c r="N253" s="19">
        <f t="shared" si="293"/>
        <v>190925</v>
      </c>
      <c r="O253" s="19">
        <f t="shared" si="293"/>
        <v>124240</v>
      </c>
      <c r="P253" s="19">
        <f t="shared" si="293"/>
        <v>90712</v>
      </c>
      <c r="Q253" s="33">
        <f t="shared" si="293"/>
        <v>0</v>
      </c>
      <c r="R253" s="34">
        <f t="shared" si="293"/>
        <v>0</v>
      </c>
      <c r="S253" s="19">
        <f t="shared" si="293"/>
        <v>126000</v>
      </c>
      <c r="T253" s="19">
        <f t="shared" si="293"/>
        <v>868203</v>
      </c>
      <c r="U253" s="19">
        <f t="shared" si="293"/>
        <v>0</v>
      </c>
      <c r="V253" s="19">
        <f t="shared" si="293"/>
        <v>0</v>
      </c>
      <c r="W253" s="19">
        <f t="shared" si="293"/>
        <v>364472</v>
      </c>
      <c r="X253" s="19">
        <f t="shared" si="293"/>
        <v>345874</v>
      </c>
      <c r="Y253" s="19">
        <f t="shared" si="293"/>
        <v>0</v>
      </c>
      <c r="Z253" s="19">
        <f t="shared" si="293"/>
        <v>0</v>
      </c>
      <c r="AA253" s="19">
        <f t="shared" si="293"/>
        <v>151214</v>
      </c>
      <c r="AB253" s="19">
        <f t="shared" si="293"/>
        <v>960</v>
      </c>
      <c r="AC253" s="19">
        <f t="shared" si="293"/>
        <v>5683</v>
      </c>
      <c r="AD253" s="19">
        <f t="shared" si="293"/>
        <v>0</v>
      </c>
      <c r="AE253" s="19">
        <f t="shared" si="293"/>
        <v>0</v>
      </c>
      <c r="AF253" s="33">
        <f t="shared" si="293"/>
        <v>803500</v>
      </c>
      <c r="AG253" s="34">
        <f t="shared" si="293"/>
        <v>43500</v>
      </c>
      <c r="AH253" s="19">
        <f t="shared" si="293"/>
        <v>0</v>
      </c>
      <c r="AI253" s="19">
        <f t="shared" si="293"/>
        <v>0</v>
      </c>
      <c r="AJ253" s="19">
        <f t="shared" si="293"/>
        <v>60000</v>
      </c>
      <c r="AK253" s="47"/>
      <c r="AL253" s="48"/>
      <c r="AM253" s="50">
        <f aca="true" t="shared" si="294" ref="AM253:AS253">SUM(AM254:AM256)</f>
        <v>0</v>
      </c>
      <c r="AN253" s="19">
        <f t="shared" si="294"/>
        <v>60000</v>
      </c>
      <c r="AO253" s="19">
        <f t="shared" si="294"/>
        <v>640000</v>
      </c>
      <c r="AP253" s="19">
        <f t="shared" si="294"/>
        <v>3509160</v>
      </c>
      <c r="AQ253" s="19">
        <f t="shared" si="294"/>
        <v>0</v>
      </c>
      <c r="AR253" s="19">
        <f t="shared" si="294"/>
        <v>1470000</v>
      </c>
      <c r="AS253" s="19">
        <f t="shared" si="294"/>
        <v>2039160</v>
      </c>
      <c r="AT253" s="61"/>
    </row>
    <row r="254" spans="1:46" s="4" customFormat="1" ht="67.5" customHeight="1">
      <c r="A254" s="20" t="s">
        <v>574</v>
      </c>
      <c r="B254" s="21" t="s">
        <v>575</v>
      </c>
      <c r="C254" s="22">
        <f t="shared" si="284"/>
        <v>5466304</v>
      </c>
      <c r="D254" s="22">
        <f t="shared" si="285"/>
        <v>876660</v>
      </c>
      <c r="E254" s="22">
        <v>398580</v>
      </c>
      <c r="F254" s="22"/>
      <c r="G254" s="22"/>
      <c r="H254" s="22">
        <v>254040</v>
      </c>
      <c r="I254" s="22"/>
      <c r="J254" s="22"/>
      <c r="K254" s="22"/>
      <c r="L254" s="22"/>
      <c r="M254" s="22"/>
      <c r="N254" s="22">
        <v>142025</v>
      </c>
      <c r="O254" s="22">
        <v>48800</v>
      </c>
      <c r="P254" s="22">
        <v>33215</v>
      </c>
      <c r="Q254" s="35"/>
      <c r="R254" s="36"/>
      <c r="S254" s="22"/>
      <c r="T254" s="22">
        <f t="shared" si="286"/>
        <v>395484</v>
      </c>
      <c r="U254" s="22"/>
      <c r="V254" s="22"/>
      <c r="W254" s="22">
        <v>176220</v>
      </c>
      <c r="X254" s="22">
        <v>156804</v>
      </c>
      <c r="Y254" s="22"/>
      <c r="Z254" s="22"/>
      <c r="AA254" s="22">
        <v>58608</v>
      </c>
      <c r="AB254" s="22">
        <v>300</v>
      </c>
      <c r="AC254" s="22">
        <v>3552</v>
      </c>
      <c r="AD254" s="22"/>
      <c r="AE254" s="22"/>
      <c r="AF254" s="35">
        <f t="shared" si="287"/>
        <v>685000</v>
      </c>
      <c r="AG254" s="36">
        <v>15000</v>
      </c>
      <c r="AH254" s="22"/>
      <c r="AI254" s="22"/>
      <c r="AJ254" s="22">
        <v>30000</v>
      </c>
      <c r="AK254" s="47"/>
      <c r="AL254" s="48"/>
      <c r="AM254" s="51"/>
      <c r="AN254" s="22">
        <v>40000</v>
      </c>
      <c r="AO254" s="22">
        <v>600000</v>
      </c>
      <c r="AP254" s="22">
        <f t="shared" si="288"/>
        <v>3509160</v>
      </c>
      <c r="AQ254" s="22"/>
      <c r="AR254" s="22">
        <v>1470000</v>
      </c>
      <c r="AS254" s="22">
        <v>2039160</v>
      </c>
      <c r="AT254" s="59" t="s">
        <v>576</v>
      </c>
    </row>
    <row r="255" spans="1:46" s="4" customFormat="1" ht="67.5" customHeight="1">
      <c r="A255" s="20" t="s">
        <v>577</v>
      </c>
      <c r="B255" s="21" t="s">
        <v>578</v>
      </c>
      <c r="C255" s="22">
        <f t="shared" si="284"/>
        <v>1144310</v>
      </c>
      <c r="D255" s="22">
        <f t="shared" si="285"/>
        <v>820114</v>
      </c>
      <c r="E255" s="22">
        <v>445616</v>
      </c>
      <c r="F255" s="22"/>
      <c r="G255" s="22"/>
      <c r="H255" s="22">
        <v>14112</v>
      </c>
      <c r="I255" s="22"/>
      <c r="J255" s="22"/>
      <c r="K255" s="22">
        <v>173578</v>
      </c>
      <c r="L255" s="22">
        <v>101433</v>
      </c>
      <c r="M255" s="22"/>
      <c r="N255" s="22"/>
      <c r="O255" s="22">
        <v>48240</v>
      </c>
      <c r="P255" s="22">
        <v>37135</v>
      </c>
      <c r="Q255" s="35"/>
      <c r="R255" s="36"/>
      <c r="S255" s="22"/>
      <c r="T255" s="22">
        <f t="shared" si="286"/>
        <v>306196</v>
      </c>
      <c r="U255" s="22"/>
      <c r="V255" s="22"/>
      <c r="W255" s="22">
        <v>121040</v>
      </c>
      <c r="X255" s="22">
        <v>123286</v>
      </c>
      <c r="Y255" s="22"/>
      <c r="Z255" s="22"/>
      <c r="AA255" s="22">
        <v>59379</v>
      </c>
      <c r="AB255" s="22">
        <v>360</v>
      </c>
      <c r="AC255" s="22">
        <v>2131</v>
      </c>
      <c r="AD255" s="22"/>
      <c r="AE255" s="22"/>
      <c r="AF255" s="35">
        <f t="shared" si="287"/>
        <v>18000</v>
      </c>
      <c r="AG255" s="36">
        <v>18000</v>
      </c>
      <c r="AH255" s="22"/>
      <c r="AI255" s="22"/>
      <c r="AJ255" s="22"/>
      <c r="AK255" s="47"/>
      <c r="AL255" s="48"/>
      <c r="AM255" s="51"/>
      <c r="AN255" s="22"/>
      <c r="AO255" s="22"/>
      <c r="AP255" s="22">
        <f t="shared" si="288"/>
        <v>0</v>
      </c>
      <c r="AQ255" s="22"/>
      <c r="AR255" s="22"/>
      <c r="AS255" s="22"/>
      <c r="AT255" s="60"/>
    </row>
    <row r="256" spans="1:46" s="4" customFormat="1" ht="27">
      <c r="A256" s="20" t="s">
        <v>577</v>
      </c>
      <c r="B256" s="21" t="s">
        <v>579</v>
      </c>
      <c r="C256" s="22">
        <f t="shared" si="284"/>
        <v>941686</v>
      </c>
      <c r="D256" s="22">
        <f t="shared" si="285"/>
        <v>674663</v>
      </c>
      <c r="E256" s="22">
        <v>244344</v>
      </c>
      <c r="F256" s="22">
        <v>0</v>
      </c>
      <c r="G256" s="22">
        <v>0</v>
      </c>
      <c r="H256" s="22">
        <v>0</v>
      </c>
      <c r="I256" s="22">
        <v>8232</v>
      </c>
      <c r="J256" s="22">
        <v>154800</v>
      </c>
      <c r="K256" s="22">
        <v>0</v>
      </c>
      <c r="L256" s="22">
        <v>0</v>
      </c>
      <c r="M256" s="22">
        <v>44825</v>
      </c>
      <c r="N256" s="22">
        <v>48900</v>
      </c>
      <c r="O256" s="22">
        <v>27200</v>
      </c>
      <c r="P256" s="22">
        <v>20362</v>
      </c>
      <c r="Q256" s="35">
        <v>0</v>
      </c>
      <c r="R256" s="36">
        <v>0</v>
      </c>
      <c r="S256" s="22">
        <v>126000</v>
      </c>
      <c r="T256" s="22">
        <f t="shared" si="286"/>
        <v>166523</v>
      </c>
      <c r="U256" s="22">
        <v>0</v>
      </c>
      <c r="V256" s="22">
        <v>0</v>
      </c>
      <c r="W256" s="22">
        <v>67212</v>
      </c>
      <c r="X256" s="22">
        <v>65784</v>
      </c>
      <c r="Y256" s="22">
        <v>0</v>
      </c>
      <c r="Z256" s="22">
        <v>0</v>
      </c>
      <c r="AA256" s="22">
        <v>33227</v>
      </c>
      <c r="AB256" s="22">
        <v>300</v>
      </c>
      <c r="AC256" s="22">
        <v>0</v>
      </c>
      <c r="AD256" s="22">
        <v>0</v>
      </c>
      <c r="AE256" s="22">
        <v>0</v>
      </c>
      <c r="AF256" s="35">
        <f t="shared" si="287"/>
        <v>100500</v>
      </c>
      <c r="AG256" s="36">
        <v>10500</v>
      </c>
      <c r="AH256" s="22">
        <v>0</v>
      </c>
      <c r="AI256" s="22">
        <v>0</v>
      </c>
      <c r="AJ256" s="22">
        <v>30000</v>
      </c>
      <c r="AK256" s="47"/>
      <c r="AL256" s="48"/>
      <c r="AM256" s="51">
        <v>0</v>
      </c>
      <c r="AN256" s="22">
        <v>20000</v>
      </c>
      <c r="AO256" s="22">
        <v>40000</v>
      </c>
      <c r="AP256" s="22">
        <f t="shared" si="288"/>
        <v>0</v>
      </c>
      <c r="AQ256" s="22"/>
      <c r="AR256" s="22">
        <v>0</v>
      </c>
      <c r="AS256" s="22">
        <v>0</v>
      </c>
      <c r="AT256" s="62" t="s">
        <v>580</v>
      </c>
    </row>
    <row r="257" spans="1:46" s="5" customFormat="1" ht="13.5">
      <c r="A257" s="14" t="s">
        <v>581</v>
      </c>
      <c r="B257" s="18" t="s">
        <v>582</v>
      </c>
      <c r="C257" s="19">
        <f aca="true" t="shared" si="295" ref="C257:AJ257">SUM(C258)</f>
        <v>897029</v>
      </c>
      <c r="D257" s="19">
        <f t="shared" si="295"/>
        <v>761943</v>
      </c>
      <c r="E257" s="19">
        <f t="shared" si="295"/>
        <v>392820</v>
      </c>
      <c r="F257" s="19">
        <f t="shared" si="295"/>
        <v>0</v>
      </c>
      <c r="G257" s="19">
        <f t="shared" si="295"/>
        <v>0</v>
      </c>
      <c r="H257" s="19">
        <f t="shared" si="295"/>
        <v>15288</v>
      </c>
      <c r="I257" s="19">
        <f t="shared" si="295"/>
        <v>0</v>
      </c>
      <c r="J257" s="19">
        <f t="shared" si="295"/>
        <v>0</v>
      </c>
      <c r="K257" s="19">
        <f t="shared" si="295"/>
        <v>179928</v>
      </c>
      <c r="L257" s="19">
        <f t="shared" si="295"/>
        <v>104772</v>
      </c>
      <c r="M257" s="19">
        <f t="shared" si="295"/>
        <v>0</v>
      </c>
      <c r="N257" s="19">
        <f t="shared" si="295"/>
        <v>0</v>
      </c>
      <c r="O257" s="19">
        <f t="shared" si="295"/>
        <v>36400</v>
      </c>
      <c r="P257" s="19">
        <f t="shared" si="295"/>
        <v>32735</v>
      </c>
      <c r="Q257" s="33">
        <f t="shared" si="295"/>
        <v>0</v>
      </c>
      <c r="R257" s="34">
        <f t="shared" si="295"/>
        <v>0</v>
      </c>
      <c r="S257" s="19">
        <f t="shared" si="295"/>
        <v>0</v>
      </c>
      <c r="T257" s="19">
        <f t="shared" si="295"/>
        <v>95586</v>
      </c>
      <c r="U257" s="19">
        <f t="shared" si="295"/>
        <v>0</v>
      </c>
      <c r="V257" s="19">
        <f t="shared" si="295"/>
        <v>0</v>
      </c>
      <c r="W257" s="19">
        <f t="shared" si="295"/>
        <v>17280</v>
      </c>
      <c r="X257" s="19">
        <f t="shared" si="295"/>
        <v>21924</v>
      </c>
      <c r="Y257" s="19">
        <f t="shared" si="295"/>
        <v>0</v>
      </c>
      <c r="Z257" s="19">
        <f t="shared" si="295"/>
        <v>0</v>
      </c>
      <c r="AA257" s="19">
        <f t="shared" si="295"/>
        <v>55992</v>
      </c>
      <c r="AB257" s="19">
        <f t="shared" si="295"/>
        <v>390</v>
      </c>
      <c r="AC257" s="19">
        <f t="shared" si="295"/>
        <v>0</v>
      </c>
      <c r="AD257" s="19">
        <f t="shared" si="295"/>
        <v>0</v>
      </c>
      <c r="AE257" s="19">
        <f t="shared" si="295"/>
        <v>0</v>
      </c>
      <c r="AF257" s="33">
        <f t="shared" si="295"/>
        <v>39500</v>
      </c>
      <c r="AG257" s="34">
        <f t="shared" si="295"/>
        <v>19500</v>
      </c>
      <c r="AH257" s="19">
        <f t="shared" si="295"/>
        <v>0</v>
      </c>
      <c r="AI257" s="19">
        <f t="shared" si="295"/>
        <v>0</v>
      </c>
      <c r="AJ257" s="19">
        <f t="shared" si="295"/>
        <v>0</v>
      </c>
      <c r="AK257" s="47"/>
      <c r="AL257" s="48"/>
      <c r="AM257" s="50">
        <f aca="true" t="shared" si="296" ref="AM257:AS257">SUM(AM258)</f>
        <v>0</v>
      </c>
      <c r="AN257" s="19">
        <f t="shared" si="296"/>
        <v>0</v>
      </c>
      <c r="AO257" s="19">
        <f t="shared" si="296"/>
        <v>20000</v>
      </c>
      <c r="AP257" s="19">
        <f t="shared" si="296"/>
        <v>0</v>
      </c>
      <c r="AQ257" s="19">
        <f t="shared" si="296"/>
        <v>0</v>
      </c>
      <c r="AR257" s="19">
        <f t="shared" si="296"/>
        <v>0</v>
      </c>
      <c r="AS257" s="19">
        <f t="shared" si="296"/>
        <v>0</v>
      </c>
      <c r="AT257" s="61"/>
    </row>
    <row r="258" spans="1:46" s="4" customFormat="1" ht="27">
      <c r="A258" s="20" t="s">
        <v>583</v>
      </c>
      <c r="B258" s="21" t="s">
        <v>584</v>
      </c>
      <c r="C258" s="22">
        <f aca="true" t="shared" si="297" ref="C258:C261">D258+T258+AF258+AP258</f>
        <v>897029</v>
      </c>
      <c r="D258" s="22">
        <f aca="true" t="shared" si="298" ref="D258:D261">SUM(E258:S258)</f>
        <v>761943</v>
      </c>
      <c r="E258" s="22">
        <v>392820</v>
      </c>
      <c r="F258" s="22"/>
      <c r="G258" s="22"/>
      <c r="H258" s="22">
        <v>15288</v>
      </c>
      <c r="I258" s="22"/>
      <c r="J258" s="22"/>
      <c r="K258" s="22">
        <v>179928</v>
      </c>
      <c r="L258" s="22">
        <v>104772</v>
      </c>
      <c r="M258" s="22"/>
      <c r="N258" s="22"/>
      <c r="O258" s="22">
        <v>36400</v>
      </c>
      <c r="P258" s="22">
        <v>32735</v>
      </c>
      <c r="Q258" s="35"/>
      <c r="R258" s="36"/>
      <c r="S258" s="22"/>
      <c r="T258" s="22">
        <f aca="true" t="shared" si="299" ref="T258:T261">SUM(U258:AE258)</f>
        <v>95586</v>
      </c>
      <c r="U258" s="22"/>
      <c r="V258" s="22"/>
      <c r="W258" s="22">
        <v>17280</v>
      </c>
      <c r="X258" s="22">
        <v>21924</v>
      </c>
      <c r="Y258" s="22"/>
      <c r="Z258" s="22"/>
      <c r="AA258" s="22">
        <v>55992</v>
      </c>
      <c r="AB258" s="22">
        <v>390</v>
      </c>
      <c r="AC258" s="22"/>
      <c r="AD258" s="22"/>
      <c r="AE258" s="22"/>
      <c r="AF258" s="35">
        <f aca="true" t="shared" si="300" ref="AF258:AF261">SUM(AG258:AO258)</f>
        <v>39500</v>
      </c>
      <c r="AG258" s="36">
        <v>19500</v>
      </c>
      <c r="AH258" s="22"/>
      <c r="AI258" s="22"/>
      <c r="AJ258" s="22"/>
      <c r="AK258" s="47"/>
      <c r="AL258" s="48"/>
      <c r="AM258" s="51"/>
      <c r="AN258" s="22"/>
      <c r="AO258" s="22">
        <v>20000</v>
      </c>
      <c r="AP258" s="22">
        <f aca="true" t="shared" si="301" ref="AP258:AP261">SUM(AQ258:AS258)</f>
        <v>0</v>
      </c>
      <c r="AQ258" s="22"/>
      <c r="AR258" s="22"/>
      <c r="AS258" s="22"/>
      <c r="AT258" s="62" t="s">
        <v>585</v>
      </c>
    </row>
    <row r="259" spans="1:46" s="5" customFormat="1" ht="13.5">
      <c r="A259" s="14" t="s">
        <v>586</v>
      </c>
      <c r="B259" s="18" t="s">
        <v>587</v>
      </c>
      <c r="C259" s="19">
        <f>SUM(C260:C261)</f>
        <v>1365740</v>
      </c>
      <c r="D259" s="19">
        <f aca="true" t="shared" si="302" ref="D259:AJ259">SUM(D260:D261)</f>
        <v>0</v>
      </c>
      <c r="E259" s="19">
        <f t="shared" si="302"/>
        <v>0</v>
      </c>
      <c r="F259" s="19">
        <f t="shared" si="302"/>
        <v>0</v>
      </c>
      <c r="G259" s="19">
        <f t="shared" si="302"/>
        <v>0</v>
      </c>
      <c r="H259" s="19">
        <f t="shared" si="302"/>
        <v>0</v>
      </c>
      <c r="I259" s="19">
        <f t="shared" si="302"/>
        <v>0</v>
      </c>
      <c r="J259" s="19">
        <f t="shared" si="302"/>
        <v>0</v>
      </c>
      <c r="K259" s="19">
        <f t="shared" si="302"/>
        <v>0</v>
      </c>
      <c r="L259" s="19">
        <f t="shared" si="302"/>
        <v>0</v>
      </c>
      <c r="M259" s="19">
        <f t="shared" si="302"/>
        <v>0</v>
      </c>
      <c r="N259" s="19">
        <f t="shared" si="302"/>
        <v>0</v>
      </c>
      <c r="O259" s="19">
        <f t="shared" si="302"/>
        <v>0</v>
      </c>
      <c r="P259" s="19">
        <f t="shared" si="302"/>
        <v>0</v>
      </c>
      <c r="Q259" s="33">
        <f t="shared" si="302"/>
        <v>0</v>
      </c>
      <c r="R259" s="34">
        <f t="shared" si="302"/>
        <v>0</v>
      </c>
      <c r="S259" s="19">
        <f t="shared" si="302"/>
        <v>0</v>
      </c>
      <c r="T259" s="19">
        <f t="shared" si="302"/>
        <v>0</v>
      </c>
      <c r="U259" s="19">
        <f t="shared" si="302"/>
        <v>0</v>
      </c>
      <c r="V259" s="19">
        <f t="shared" si="302"/>
        <v>0</v>
      </c>
      <c r="W259" s="19">
        <f t="shared" si="302"/>
        <v>0</v>
      </c>
      <c r="X259" s="19">
        <f t="shared" si="302"/>
        <v>0</v>
      </c>
      <c r="Y259" s="19">
        <f t="shared" si="302"/>
        <v>0</v>
      </c>
      <c r="Z259" s="19">
        <f t="shared" si="302"/>
        <v>0</v>
      </c>
      <c r="AA259" s="19">
        <f t="shared" si="302"/>
        <v>0</v>
      </c>
      <c r="AB259" s="19">
        <f t="shared" si="302"/>
        <v>0</v>
      </c>
      <c r="AC259" s="19">
        <f t="shared" si="302"/>
        <v>0</v>
      </c>
      <c r="AD259" s="19">
        <f t="shared" si="302"/>
        <v>0</v>
      </c>
      <c r="AE259" s="19">
        <f t="shared" si="302"/>
        <v>0</v>
      </c>
      <c r="AF259" s="33">
        <f t="shared" si="302"/>
        <v>800000</v>
      </c>
      <c r="AG259" s="34">
        <f t="shared" si="302"/>
        <v>0</v>
      </c>
      <c r="AH259" s="19">
        <f t="shared" si="302"/>
        <v>0</v>
      </c>
      <c r="AI259" s="19">
        <f t="shared" si="302"/>
        <v>0</v>
      </c>
      <c r="AJ259" s="19">
        <f t="shared" si="302"/>
        <v>0</v>
      </c>
      <c r="AK259" s="47"/>
      <c r="AL259" s="48"/>
      <c r="AM259" s="50">
        <f aca="true" t="shared" si="303" ref="AM259:AS259">SUM(AM260:AM261)</f>
        <v>0</v>
      </c>
      <c r="AN259" s="19">
        <f t="shared" si="303"/>
        <v>0</v>
      </c>
      <c r="AO259" s="19">
        <f t="shared" si="303"/>
        <v>800000</v>
      </c>
      <c r="AP259" s="19">
        <f t="shared" si="303"/>
        <v>565740</v>
      </c>
      <c r="AQ259" s="19">
        <f t="shared" si="303"/>
        <v>0</v>
      </c>
      <c r="AR259" s="19">
        <f t="shared" si="303"/>
        <v>0</v>
      </c>
      <c r="AS259" s="19">
        <f t="shared" si="303"/>
        <v>565740</v>
      </c>
      <c r="AT259" s="61"/>
    </row>
    <row r="260" spans="1:46" s="6" customFormat="1" ht="27">
      <c r="A260" s="20" t="s">
        <v>588</v>
      </c>
      <c r="B260" s="21" t="s">
        <v>589</v>
      </c>
      <c r="C260" s="22">
        <f t="shared" si="297"/>
        <v>400000</v>
      </c>
      <c r="D260" s="22">
        <f t="shared" si="298"/>
        <v>0</v>
      </c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35"/>
      <c r="R260" s="36"/>
      <c r="S260" s="22"/>
      <c r="T260" s="22">
        <f t="shared" si="299"/>
        <v>0</v>
      </c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35">
        <f t="shared" si="300"/>
        <v>0</v>
      </c>
      <c r="AG260" s="36"/>
      <c r="AH260" s="22"/>
      <c r="AI260" s="22"/>
      <c r="AJ260" s="22"/>
      <c r="AK260" s="47"/>
      <c r="AL260" s="48"/>
      <c r="AM260" s="51"/>
      <c r="AN260" s="22"/>
      <c r="AO260" s="22"/>
      <c r="AP260" s="22">
        <f t="shared" si="301"/>
        <v>400000</v>
      </c>
      <c r="AQ260" s="22"/>
      <c r="AR260" s="22"/>
      <c r="AS260" s="22">
        <v>400000</v>
      </c>
      <c r="AT260" s="62" t="s">
        <v>590</v>
      </c>
    </row>
    <row r="261" spans="1:46" s="4" customFormat="1" ht="27">
      <c r="A261" s="20" t="s">
        <v>588</v>
      </c>
      <c r="B261" s="21" t="s">
        <v>591</v>
      </c>
      <c r="C261" s="22">
        <f t="shared" si="297"/>
        <v>965740</v>
      </c>
      <c r="D261" s="22">
        <f t="shared" si="298"/>
        <v>0</v>
      </c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35"/>
      <c r="R261" s="36"/>
      <c r="S261" s="22"/>
      <c r="T261" s="22">
        <f t="shared" si="299"/>
        <v>0</v>
      </c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35">
        <f t="shared" si="300"/>
        <v>800000</v>
      </c>
      <c r="AG261" s="36"/>
      <c r="AH261" s="22"/>
      <c r="AI261" s="22"/>
      <c r="AJ261" s="22"/>
      <c r="AK261" s="47"/>
      <c r="AL261" s="48"/>
      <c r="AM261" s="51"/>
      <c r="AN261" s="22"/>
      <c r="AO261" s="22">
        <v>800000</v>
      </c>
      <c r="AP261" s="22">
        <f t="shared" si="301"/>
        <v>165740</v>
      </c>
      <c r="AQ261" s="22"/>
      <c r="AR261" s="22"/>
      <c r="AS261" s="35">
        <v>165740</v>
      </c>
      <c r="AT261" s="62" t="s">
        <v>592</v>
      </c>
    </row>
    <row r="262" spans="1:46" s="5" customFormat="1" ht="13.5">
      <c r="A262" s="14" t="s">
        <v>593</v>
      </c>
      <c r="B262" s="18" t="s">
        <v>594</v>
      </c>
      <c r="C262" s="19">
        <f aca="true" t="shared" si="304" ref="C262:AJ262">SUM(C263:C264)</f>
        <v>13628751</v>
      </c>
      <c r="D262" s="19">
        <f t="shared" si="304"/>
        <v>381536</v>
      </c>
      <c r="E262" s="19">
        <f t="shared" si="304"/>
        <v>203170</v>
      </c>
      <c r="F262" s="19">
        <f t="shared" si="304"/>
        <v>0</v>
      </c>
      <c r="G262" s="19">
        <f t="shared" si="304"/>
        <v>0</v>
      </c>
      <c r="H262" s="19">
        <f t="shared" si="304"/>
        <v>7762</v>
      </c>
      <c r="I262" s="19">
        <f t="shared" si="304"/>
        <v>0</v>
      </c>
      <c r="J262" s="19">
        <f t="shared" si="304"/>
        <v>0</v>
      </c>
      <c r="K262" s="19">
        <f t="shared" si="304"/>
        <v>84896</v>
      </c>
      <c r="L262" s="19">
        <f t="shared" si="304"/>
        <v>51257</v>
      </c>
      <c r="M262" s="19">
        <f t="shared" si="304"/>
        <v>0</v>
      </c>
      <c r="N262" s="19">
        <f t="shared" si="304"/>
        <v>0</v>
      </c>
      <c r="O262" s="19">
        <f t="shared" si="304"/>
        <v>17520</v>
      </c>
      <c r="P262" s="19">
        <f t="shared" si="304"/>
        <v>16931</v>
      </c>
      <c r="Q262" s="33">
        <f t="shared" si="304"/>
        <v>0</v>
      </c>
      <c r="R262" s="34">
        <f t="shared" si="304"/>
        <v>0</v>
      </c>
      <c r="S262" s="19">
        <f t="shared" si="304"/>
        <v>0</v>
      </c>
      <c r="T262" s="19">
        <f t="shared" si="304"/>
        <v>28415</v>
      </c>
      <c r="U262" s="19">
        <f t="shared" si="304"/>
        <v>0</v>
      </c>
      <c r="V262" s="19">
        <f t="shared" si="304"/>
        <v>0</v>
      </c>
      <c r="W262" s="19">
        <f t="shared" si="304"/>
        <v>0</v>
      </c>
      <c r="X262" s="19">
        <f t="shared" si="304"/>
        <v>0</v>
      </c>
      <c r="Y262" s="19">
        <f t="shared" si="304"/>
        <v>0</v>
      </c>
      <c r="Z262" s="19">
        <f t="shared" si="304"/>
        <v>0</v>
      </c>
      <c r="AA262" s="19">
        <f t="shared" si="304"/>
        <v>28217</v>
      </c>
      <c r="AB262" s="19">
        <f t="shared" si="304"/>
        <v>198</v>
      </c>
      <c r="AC262" s="19">
        <f t="shared" si="304"/>
        <v>0</v>
      </c>
      <c r="AD262" s="19">
        <f t="shared" si="304"/>
        <v>0</v>
      </c>
      <c r="AE262" s="19">
        <f t="shared" si="304"/>
        <v>0</v>
      </c>
      <c r="AF262" s="33">
        <f t="shared" si="304"/>
        <v>1909900</v>
      </c>
      <c r="AG262" s="34">
        <f t="shared" si="304"/>
        <v>9900</v>
      </c>
      <c r="AH262" s="19">
        <f t="shared" si="304"/>
        <v>400000</v>
      </c>
      <c r="AI262" s="19">
        <f t="shared" si="304"/>
        <v>0</v>
      </c>
      <c r="AJ262" s="19">
        <f t="shared" si="304"/>
        <v>0</v>
      </c>
      <c r="AK262" s="47"/>
      <c r="AL262" s="48"/>
      <c r="AM262" s="50">
        <f aca="true" t="shared" si="305" ref="AM262:AS262">SUM(AM263:AM264)</f>
        <v>0</v>
      </c>
      <c r="AN262" s="19">
        <f t="shared" si="305"/>
        <v>0</v>
      </c>
      <c r="AO262" s="19">
        <f t="shared" si="305"/>
        <v>1500000</v>
      </c>
      <c r="AP262" s="19">
        <f t="shared" si="305"/>
        <v>11308900</v>
      </c>
      <c r="AQ262" s="19">
        <f t="shared" si="305"/>
        <v>900000</v>
      </c>
      <c r="AR262" s="19">
        <f t="shared" si="305"/>
        <v>6000000</v>
      </c>
      <c r="AS262" s="19">
        <f t="shared" si="305"/>
        <v>4408900</v>
      </c>
      <c r="AT262" s="61"/>
    </row>
    <row r="263" spans="1:46" s="4" customFormat="1" ht="27">
      <c r="A263" s="20" t="s">
        <v>595</v>
      </c>
      <c r="B263" s="21" t="s">
        <v>596</v>
      </c>
      <c r="C263" s="22">
        <f aca="true" t="shared" si="306" ref="C263:C267">D263+T263+AF263+AP263</f>
        <v>2300000</v>
      </c>
      <c r="D263" s="22">
        <f aca="true" t="shared" si="307" ref="D263:D267">SUM(E263:S263)</f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35">
        <v>0</v>
      </c>
      <c r="R263" s="36">
        <v>0</v>
      </c>
      <c r="S263" s="22">
        <v>0</v>
      </c>
      <c r="T263" s="22">
        <f aca="true" t="shared" si="308" ref="T263:T267">SUM(U263:AE263)</f>
        <v>0</v>
      </c>
      <c r="U263" s="22">
        <v>0</v>
      </c>
      <c r="V263" s="22">
        <v>0</v>
      </c>
      <c r="W263" s="22">
        <v>0</v>
      </c>
      <c r="X263" s="22">
        <v>0</v>
      </c>
      <c r="Y263" s="22">
        <v>0</v>
      </c>
      <c r="Z263" s="22">
        <v>0</v>
      </c>
      <c r="AA263" s="22">
        <v>0</v>
      </c>
      <c r="AB263" s="22">
        <v>0</v>
      </c>
      <c r="AC263" s="22">
        <v>0</v>
      </c>
      <c r="AD263" s="22">
        <v>0</v>
      </c>
      <c r="AE263" s="22">
        <v>0</v>
      </c>
      <c r="AF263" s="35">
        <f aca="true" t="shared" si="309" ref="AF263:AF267">SUM(AG263:AO263)</f>
        <v>0</v>
      </c>
      <c r="AG263" s="36">
        <v>0</v>
      </c>
      <c r="AH263" s="22">
        <v>0</v>
      </c>
      <c r="AI263" s="22">
        <v>0</v>
      </c>
      <c r="AJ263" s="22">
        <v>0</v>
      </c>
      <c r="AK263" s="47"/>
      <c r="AL263" s="48"/>
      <c r="AM263" s="51">
        <v>0</v>
      </c>
      <c r="AN263" s="22"/>
      <c r="AO263" s="22"/>
      <c r="AP263" s="22">
        <f aca="true" t="shared" si="310" ref="AP263:AP267">SUM(AQ263:AS263)</f>
        <v>2300000</v>
      </c>
      <c r="AQ263" s="22"/>
      <c r="AR263" s="22"/>
      <c r="AS263" s="22">
        <v>2300000</v>
      </c>
      <c r="AT263" s="62" t="s">
        <v>597</v>
      </c>
    </row>
    <row r="264" spans="1:46" s="4" customFormat="1" ht="54">
      <c r="A264" s="20" t="s">
        <v>595</v>
      </c>
      <c r="B264" s="21" t="s">
        <v>598</v>
      </c>
      <c r="C264" s="22">
        <f t="shared" si="306"/>
        <v>11328751</v>
      </c>
      <c r="D264" s="22">
        <f t="shared" si="307"/>
        <v>381536</v>
      </c>
      <c r="E264" s="22">
        <v>203170</v>
      </c>
      <c r="F264" s="22"/>
      <c r="G264" s="22"/>
      <c r="H264" s="22">
        <v>7762</v>
      </c>
      <c r="I264" s="22"/>
      <c r="J264" s="22"/>
      <c r="K264" s="22">
        <v>84896</v>
      </c>
      <c r="L264" s="22">
        <v>51257</v>
      </c>
      <c r="M264" s="22"/>
      <c r="N264" s="22"/>
      <c r="O264" s="22">
        <v>17520</v>
      </c>
      <c r="P264" s="22">
        <v>16931</v>
      </c>
      <c r="Q264" s="35"/>
      <c r="R264" s="36"/>
      <c r="S264" s="22"/>
      <c r="T264" s="22">
        <f t="shared" si="308"/>
        <v>28415</v>
      </c>
      <c r="U264" s="22"/>
      <c r="V264" s="22"/>
      <c r="W264" s="22"/>
      <c r="X264" s="22"/>
      <c r="Y264" s="22"/>
      <c r="Z264" s="22"/>
      <c r="AA264" s="22">
        <v>28217</v>
      </c>
      <c r="AB264" s="22">
        <v>198</v>
      </c>
      <c r="AC264" s="22"/>
      <c r="AD264" s="22"/>
      <c r="AE264" s="22"/>
      <c r="AF264" s="35">
        <f t="shared" si="309"/>
        <v>1909900</v>
      </c>
      <c r="AG264" s="36">
        <v>9900</v>
      </c>
      <c r="AH264" s="22">
        <v>400000</v>
      </c>
      <c r="AI264" s="22"/>
      <c r="AJ264" s="22"/>
      <c r="AK264" s="47"/>
      <c r="AL264" s="48"/>
      <c r="AM264" s="51"/>
      <c r="AN264" s="22"/>
      <c r="AO264" s="22">
        <v>1500000</v>
      </c>
      <c r="AP264" s="22">
        <f t="shared" si="310"/>
        <v>9008900</v>
      </c>
      <c r="AQ264" s="22">
        <v>900000</v>
      </c>
      <c r="AR264" s="22">
        <v>6000000</v>
      </c>
      <c r="AS264" s="22">
        <v>2108900</v>
      </c>
      <c r="AT264" s="62" t="s">
        <v>599</v>
      </c>
    </row>
    <row r="265" spans="1:46" s="5" customFormat="1" ht="13.5">
      <c r="A265" s="14" t="s">
        <v>600</v>
      </c>
      <c r="B265" s="18" t="s">
        <v>601</v>
      </c>
      <c r="C265" s="19">
        <f aca="true" t="shared" si="311" ref="C265:AJ265">SUM(C266:C267)</f>
        <v>1833877</v>
      </c>
      <c r="D265" s="19">
        <f t="shared" si="311"/>
        <v>1437137</v>
      </c>
      <c r="E265" s="19">
        <f t="shared" si="311"/>
        <v>797436</v>
      </c>
      <c r="F265" s="19">
        <f t="shared" si="311"/>
        <v>0</v>
      </c>
      <c r="G265" s="19">
        <f t="shared" si="311"/>
        <v>0</v>
      </c>
      <c r="H265" s="19">
        <f t="shared" si="311"/>
        <v>27048</v>
      </c>
      <c r="I265" s="19">
        <f t="shared" si="311"/>
        <v>0</v>
      </c>
      <c r="J265" s="19">
        <f t="shared" si="311"/>
        <v>0</v>
      </c>
      <c r="K265" s="19">
        <f t="shared" si="311"/>
        <v>302772</v>
      </c>
      <c r="L265" s="19">
        <f t="shared" si="311"/>
        <v>182628</v>
      </c>
      <c r="M265" s="19">
        <f t="shared" si="311"/>
        <v>0</v>
      </c>
      <c r="N265" s="19">
        <f t="shared" si="311"/>
        <v>0</v>
      </c>
      <c r="O265" s="19">
        <f t="shared" si="311"/>
        <v>60800</v>
      </c>
      <c r="P265" s="19">
        <f t="shared" si="311"/>
        <v>66453</v>
      </c>
      <c r="Q265" s="33">
        <f t="shared" si="311"/>
        <v>0</v>
      </c>
      <c r="R265" s="34">
        <f t="shared" si="311"/>
        <v>0</v>
      </c>
      <c r="S265" s="19">
        <f t="shared" si="311"/>
        <v>0</v>
      </c>
      <c r="T265" s="19">
        <f t="shared" si="311"/>
        <v>112240</v>
      </c>
      <c r="U265" s="19">
        <f t="shared" si="311"/>
        <v>0</v>
      </c>
      <c r="V265" s="19">
        <f t="shared" si="311"/>
        <v>0</v>
      </c>
      <c r="W265" s="19">
        <f t="shared" si="311"/>
        <v>5614</v>
      </c>
      <c r="X265" s="19">
        <f t="shared" si="311"/>
        <v>0</v>
      </c>
      <c r="Y265" s="19">
        <f t="shared" si="311"/>
        <v>0</v>
      </c>
      <c r="Z265" s="19">
        <f t="shared" si="311"/>
        <v>0</v>
      </c>
      <c r="AA265" s="19">
        <f t="shared" si="311"/>
        <v>105936</v>
      </c>
      <c r="AB265" s="19">
        <f t="shared" si="311"/>
        <v>690</v>
      </c>
      <c r="AC265" s="19">
        <f t="shared" si="311"/>
        <v>0</v>
      </c>
      <c r="AD265" s="19">
        <f t="shared" si="311"/>
        <v>0</v>
      </c>
      <c r="AE265" s="19">
        <f t="shared" si="311"/>
        <v>0</v>
      </c>
      <c r="AF265" s="33">
        <f t="shared" si="311"/>
        <v>84500</v>
      </c>
      <c r="AG265" s="34">
        <f t="shared" si="311"/>
        <v>34500</v>
      </c>
      <c r="AH265" s="19">
        <f t="shared" si="311"/>
        <v>0</v>
      </c>
      <c r="AI265" s="19">
        <f t="shared" si="311"/>
        <v>0</v>
      </c>
      <c r="AJ265" s="19">
        <f t="shared" si="311"/>
        <v>0</v>
      </c>
      <c r="AK265" s="47"/>
      <c r="AL265" s="48"/>
      <c r="AM265" s="50">
        <f aca="true" t="shared" si="312" ref="AM265:AS265">SUM(AM266:AM267)</f>
        <v>0</v>
      </c>
      <c r="AN265" s="19">
        <f t="shared" si="312"/>
        <v>0</v>
      </c>
      <c r="AO265" s="19">
        <f t="shared" si="312"/>
        <v>50000</v>
      </c>
      <c r="AP265" s="19">
        <f t="shared" si="312"/>
        <v>200000</v>
      </c>
      <c r="AQ265" s="19">
        <f t="shared" si="312"/>
        <v>0</v>
      </c>
      <c r="AR265" s="19">
        <f t="shared" si="312"/>
        <v>0</v>
      </c>
      <c r="AS265" s="19">
        <f t="shared" si="312"/>
        <v>200000</v>
      </c>
      <c r="AT265" s="61"/>
    </row>
    <row r="266" spans="1:46" s="4" customFormat="1" ht="27">
      <c r="A266" s="20" t="s">
        <v>602</v>
      </c>
      <c r="B266" s="21" t="s">
        <v>603</v>
      </c>
      <c r="C266" s="22">
        <f t="shared" si="306"/>
        <v>250000</v>
      </c>
      <c r="D266" s="22">
        <f t="shared" si="307"/>
        <v>0</v>
      </c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35"/>
      <c r="R266" s="36"/>
      <c r="S266" s="22"/>
      <c r="T266" s="22">
        <f t="shared" si="308"/>
        <v>0</v>
      </c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35">
        <f t="shared" si="309"/>
        <v>50000</v>
      </c>
      <c r="AG266" s="36"/>
      <c r="AH266" s="22"/>
      <c r="AI266" s="22"/>
      <c r="AJ266" s="22"/>
      <c r="AK266" s="47"/>
      <c r="AL266" s="48"/>
      <c r="AM266" s="51"/>
      <c r="AN266" s="22"/>
      <c r="AO266" s="22">
        <v>50000</v>
      </c>
      <c r="AP266" s="22">
        <f t="shared" si="310"/>
        <v>200000</v>
      </c>
      <c r="AQ266" s="22"/>
      <c r="AR266" s="22"/>
      <c r="AS266" s="22">
        <v>200000</v>
      </c>
      <c r="AT266" s="62" t="s">
        <v>604</v>
      </c>
    </row>
    <row r="267" spans="1:46" s="4" customFormat="1" ht="27">
      <c r="A267" s="20" t="s">
        <v>602</v>
      </c>
      <c r="B267" s="21" t="s">
        <v>605</v>
      </c>
      <c r="C267" s="22">
        <f t="shared" si="306"/>
        <v>1583877</v>
      </c>
      <c r="D267" s="22">
        <f t="shared" si="307"/>
        <v>1437137</v>
      </c>
      <c r="E267" s="22">
        <v>797436</v>
      </c>
      <c r="F267" s="22"/>
      <c r="G267" s="22"/>
      <c r="H267" s="22">
        <v>27048</v>
      </c>
      <c r="I267" s="22"/>
      <c r="J267" s="22"/>
      <c r="K267" s="22">
        <v>302772</v>
      </c>
      <c r="L267" s="22">
        <v>182628</v>
      </c>
      <c r="M267" s="22"/>
      <c r="N267" s="22"/>
      <c r="O267" s="22">
        <v>60800</v>
      </c>
      <c r="P267" s="22">
        <v>66453</v>
      </c>
      <c r="Q267" s="35"/>
      <c r="R267" s="36"/>
      <c r="S267" s="22"/>
      <c r="T267" s="22">
        <f t="shared" si="308"/>
        <v>112240</v>
      </c>
      <c r="U267" s="22"/>
      <c r="V267" s="22"/>
      <c r="W267" s="22">
        <v>5614</v>
      </c>
      <c r="X267" s="22"/>
      <c r="Y267" s="22"/>
      <c r="Z267" s="22"/>
      <c r="AA267" s="22">
        <v>105936</v>
      </c>
      <c r="AB267" s="22">
        <v>690</v>
      </c>
      <c r="AC267" s="22"/>
      <c r="AD267" s="22"/>
      <c r="AE267" s="22"/>
      <c r="AF267" s="35">
        <f t="shared" si="309"/>
        <v>34500</v>
      </c>
      <c r="AG267" s="36">
        <v>34500</v>
      </c>
      <c r="AH267" s="22"/>
      <c r="AI267" s="22"/>
      <c r="AJ267" s="22"/>
      <c r="AK267" s="47"/>
      <c r="AL267" s="48"/>
      <c r="AM267" s="51"/>
      <c r="AN267" s="22"/>
      <c r="AO267" s="22"/>
      <c r="AP267" s="22">
        <f t="shared" si="310"/>
        <v>0</v>
      </c>
      <c r="AQ267" s="22"/>
      <c r="AR267" s="22"/>
      <c r="AS267" s="22"/>
      <c r="AT267" s="62"/>
    </row>
    <row r="268" spans="1:46" s="5" customFormat="1" ht="13.5">
      <c r="A268" s="14" t="s">
        <v>606</v>
      </c>
      <c r="B268" s="18" t="s">
        <v>607</v>
      </c>
      <c r="C268" s="19">
        <f aca="true" t="shared" si="313" ref="C268:AJ268">C269+C291+C297+C301+C303+C305</f>
        <v>49495296.71</v>
      </c>
      <c r="D268" s="19">
        <f t="shared" si="313"/>
        <v>30033243</v>
      </c>
      <c r="E268" s="19">
        <f t="shared" si="313"/>
        <v>15096908</v>
      </c>
      <c r="F268" s="19">
        <f t="shared" si="313"/>
        <v>54336</v>
      </c>
      <c r="G268" s="19">
        <f t="shared" si="313"/>
        <v>519831</v>
      </c>
      <c r="H268" s="19">
        <f t="shared" si="313"/>
        <v>41760</v>
      </c>
      <c r="I268" s="19">
        <f t="shared" si="313"/>
        <v>436299</v>
      </c>
      <c r="J268" s="19">
        <f t="shared" si="313"/>
        <v>1529100</v>
      </c>
      <c r="K268" s="19">
        <f t="shared" si="313"/>
        <v>4576848</v>
      </c>
      <c r="L268" s="19">
        <f t="shared" si="313"/>
        <v>2689772</v>
      </c>
      <c r="M268" s="19">
        <f t="shared" si="313"/>
        <v>1159500</v>
      </c>
      <c r="N268" s="19">
        <f t="shared" si="313"/>
        <v>920132</v>
      </c>
      <c r="O268" s="19">
        <f t="shared" si="313"/>
        <v>1106800</v>
      </c>
      <c r="P268" s="19">
        <f t="shared" si="313"/>
        <v>1047241</v>
      </c>
      <c r="Q268" s="33">
        <f t="shared" si="313"/>
        <v>0</v>
      </c>
      <c r="R268" s="34">
        <f t="shared" si="313"/>
        <v>19440</v>
      </c>
      <c r="S268" s="19">
        <f t="shared" si="313"/>
        <v>835276</v>
      </c>
      <c r="T268" s="19">
        <f t="shared" si="313"/>
        <v>10240958</v>
      </c>
      <c r="U268" s="19">
        <f t="shared" si="313"/>
        <v>0</v>
      </c>
      <c r="V268" s="19">
        <f t="shared" si="313"/>
        <v>0</v>
      </c>
      <c r="W268" s="19">
        <f t="shared" si="313"/>
        <v>5548220</v>
      </c>
      <c r="X268" s="19">
        <f t="shared" si="313"/>
        <v>2593360</v>
      </c>
      <c r="Y268" s="19">
        <f t="shared" si="313"/>
        <v>3410</v>
      </c>
      <c r="Z268" s="19">
        <f t="shared" si="313"/>
        <v>66684</v>
      </c>
      <c r="AA268" s="19">
        <f t="shared" si="313"/>
        <v>1733790</v>
      </c>
      <c r="AB268" s="19">
        <f t="shared" si="313"/>
        <v>14310</v>
      </c>
      <c r="AC268" s="19">
        <f t="shared" si="313"/>
        <v>141184</v>
      </c>
      <c r="AD268" s="19">
        <f t="shared" si="313"/>
        <v>140000</v>
      </c>
      <c r="AE268" s="19">
        <f t="shared" si="313"/>
        <v>0</v>
      </c>
      <c r="AF268" s="33">
        <f t="shared" si="313"/>
        <v>3357499</v>
      </c>
      <c r="AG268" s="34">
        <f t="shared" si="313"/>
        <v>561000</v>
      </c>
      <c r="AH268" s="19">
        <f t="shared" si="313"/>
        <v>128769</v>
      </c>
      <c r="AI268" s="19">
        <f t="shared" si="313"/>
        <v>181430</v>
      </c>
      <c r="AJ268" s="19">
        <f t="shared" si="313"/>
        <v>370000</v>
      </c>
      <c r="AK268" s="47"/>
      <c r="AL268" s="48"/>
      <c r="AM268" s="50">
        <f aca="true" t="shared" si="314" ref="AM268:AS268">AM269+AM291+AM297+AM301+AM303+AM305</f>
        <v>0</v>
      </c>
      <c r="AN268" s="19">
        <f t="shared" si="314"/>
        <v>650000</v>
      </c>
      <c r="AO268" s="19">
        <f t="shared" si="314"/>
        <v>1466300</v>
      </c>
      <c r="AP268" s="19">
        <f t="shared" si="314"/>
        <v>5863596.71</v>
      </c>
      <c r="AQ268" s="19">
        <f t="shared" si="314"/>
        <v>0</v>
      </c>
      <c r="AR268" s="19">
        <f t="shared" si="314"/>
        <v>1770578</v>
      </c>
      <c r="AS268" s="19">
        <f t="shared" si="314"/>
        <v>4093018.71</v>
      </c>
      <c r="AT268" s="61"/>
    </row>
    <row r="269" spans="1:46" s="5" customFormat="1" ht="13.5">
      <c r="A269" s="14" t="s">
        <v>608</v>
      </c>
      <c r="B269" s="18" t="s">
        <v>609</v>
      </c>
      <c r="C269" s="19">
        <f aca="true" t="shared" si="315" ref="C269:AJ269">SUM(C270:C290)</f>
        <v>28347661.5</v>
      </c>
      <c r="D269" s="19">
        <f t="shared" si="315"/>
        <v>16840012</v>
      </c>
      <c r="E269" s="19">
        <f t="shared" si="315"/>
        <v>7543728</v>
      </c>
      <c r="F269" s="19">
        <f t="shared" si="315"/>
        <v>54336</v>
      </c>
      <c r="G269" s="19">
        <f t="shared" si="315"/>
        <v>519831</v>
      </c>
      <c r="H269" s="19">
        <f t="shared" si="315"/>
        <v>0</v>
      </c>
      <c r="I269" s="19">
        <f t="shared" si="315"/>
        <v>237555</v>
      </c>
      <c r="J269" s="19">
        <f t="shared" si="315"/>
        <v>968700</v>
      </c>
      <c r="K269" s="19">
        <f t="shared" si="315"/>
        <v>2560320</v>
      </c>
      <c r="L269" s="19">
        <f t="shared" si="315"/>
        <v>1492460</v>
      </c>
      <c r="M269" s="19">
        <f t="shared" si="315"/>
        <v>834560</v>
      </c>
      <c r="N269" s="19">
        <f t="shared" si="315"/>
        <v>695756</v>
      </c>
      <c r="O269" s="19">
        <f t="shared" si="315"/>
        <v>712400</v>
      </c>
      <c r="P269" s="19">
        <f t="shared" si="315"/>
        <v>628644</v>
      </c>
      <c r="Q269" s="33">
        <f t="shared" si="315"/>
        <v>0</v>
      </c>
      <c r="R269" s="34">
        <f t="shared" si="315"/>
        <v>19440</v>
      </c>
      <c r="S269" s="19">
        <f t="shared" si="315"/>
        <v>572282</v>
      </c>
      <c r="T269" s="19">
        <f t="shared" si="315"/>
        <v>7551442</v>
      </c>
      <c r="U269" s="19">
        <f t="shared" si="315"/>
        <v>0</v>
      </c>
      <c r="V269" s="19">
        <f t="shared" si="315"/>
        <v>0</v>
      </c>
      <c r="W269" s="19">
        <f t="shared" si="315"/>
        <v>4252468</v>
      </c>
      <c r="X269" s="19">
        <f t="shared" si="315"/>
        <v>1954276</v>
      </c>
      <c r="Y269" s="19">
        <f t="shared" si="315"/>
        <v>0</v>
      </c>
      <c r="Z269" s="19">
        <f t="shared" si="315"/>
        <v>66684</v>
      </c>
      <c r="AA269" s="19">
        <f t="shared" si="315"/>
        <v>1042682</v>
      </c>
      <c r="AB269" s="19">
        <f t="shared" si="315"/>
        <v>10980</v>
      </c>
      <c r="AC269" s="19">
        <f t="shared" si="315"/>
        <v>84352</v>
      </c>
      <c r="AD269" s="19">
        <f t="shared" si="315"/>
        <v>140000</v>
      </c>
      <c r="AE269" s="19">
        <f t="shared" si="315"/>
        <v>0</v>
      </c>
      <c r="AF269" s="33">
        <f t="shared" si="315"/>
        <v>1353719</v>
      </c>
      <c r="AG269" s="34">
        <f t="shared" si="315"/>
        <v>342000</v>
      </c>
      <c r="AH269" s="19">
        <f t="shared" si="315"/>
        <v>73769</v>
      </c>
      <c r="AI269" s="19">
        <f t="shared" si="315"/>
        <v>87950</v>
      </c>
      <c r="AJ269" s="19">
        <f t="shared" si="315"/>
        <v>160000</v>
      </c>
      <c r="AK269" s="47"/>
      <c r="AL269" s="48"/>
      <c r="AM269" s="50">
        <f aca="true" t="shared" si="316" ref="AM269:AS269">SUM(AM270:AM290)</f>
        <v>0</v>
      </c>
      <c r="AN269" s="19">
        <f t="shared" si="316"/>
        <v>140000</v>
      </c>
      <c r="AO269" s="19">
        <f t="shared" si="316"/>
        <v>550000</v>
      </c>
      <c r="AP269" s="19">
        <f t="shared" si="316"/>
        <v>2602488.5</v>
      </c>
      <c r="AQ269" s="19">
        <f t="shared" si="316"/>
        <v>0</v>
      </c>
      <c r="AR269" s="19">
        <f t="shared" si="316"/>
        <v>1538700</v>
      </c>
      <c r="AS269" s="19">
        <f t="shared" si="316"/>
        <v>1063788.5</v>
      </c>
      <c r="AT269" s="61"/>
    </row>
    <row r="270" spans="1:46" s="4" customFormat="1" ht="27">
      <c r="A270" s="20" t="s">
        <v>610</v>
      </c>
      <c r="B270" s="21" t="s">
        <v>611</v>
      </c>
      <c r="C270" s="22">
        <f aca="true" t="shared" si="317" ref="C270:C272">D270+T270+AF270+AP270</f>
        <v>2269470</v>
      </c>
      <c r="D270" s="22">
        <f aca="true" t="shared" si="318" ref="D270:D290">SUM(E270:S270)</f>
        <v>1232876</v>
      </c>
      <c r="E270" s="22">
        <v>533136</v>
      </c>
      <c r="F270" s="22">
        <v>0</v>
      </c>
      <c r="G270" s="22">
        <v>0</v>
      </c>
      <c r="H270" s="22">
        <v>0</v>
      </c>
      <c r="I270" s="22">
        <v>19992</v>
      </c>
      <c r="J270" s="22">
        <v>372420</v>
      </c>
      <c r="K270" s="22">
        <v>0</v>
      </c>
      <c r="L270" s="22">
        <v>0</v>
      </c>
      <c r="M270" s="22">
        <v>104500</v>
      </c>
      <c r="N270" s="22">
        <v>114000</v>
      </c>
      <c r="O270" s="22">
        <v>44400</v>
      </c>
      <c r="P270" s="22">
        <v>44428</v>
      </c>
      <c r="Q270" s="35">
        <v>0</v>
      </c>
      <c r="R270" s="36">
        <v>0</v>
      </c>
      <c r="S270" s="22">
        <v>0</v>
      </c>
      <c r="T270" s="22">
        <f aca="true" t="shared" si="319" ref="T270:T290">SUM(U270:AE270)</f>
        <v>591094</v>
      </c>
      <c r="U270" s="22">
        <v>0</v>
      </c>
      <c r="V270" s="22">
        <v>0</v>
      </c>
      <c r="W270" s="22">
        <v>511480</v>
      </c>
      <c r="X270" s="22">
        <v>0</v>
      </c>
      <c r="Y270" s="22">
        <v>0</v>
      </c>
      <c r="Z270" s="22">
        <v>0</v>
      </c>
      <c r="AA270" s="22">
        <v>75192</v>
      </c>
      <c r="AB270" s="22">
        <v>870</v>
      </c>
      <c r="AC270" s="22">
        <v>3552</v>
      </c>
      <c r="AD270" s="22">
        <v>0</v>
      </c>
      <c r="AE270" s="22">
        <v>0</v>
      </c>
      <c r="AF270" s="35">
        <f aca="true" t="shared" si="320" ref="AF270:AF290">SUM(AG270:AO270)</f>
        <v>145500</v>
      </c>
      <c r="AG270" s="36">
        <v>25500</v>
      </c>
      <c r="AH270" s="22">
        <v>20000</v>
      </c>
      <c r="AI270" s="22">
        <v>20000</v>
      </c>
      <c r="AJ270" s="22">
        <v>30000</v>
      </c>
      <c r="AK270" s="47"/>
      <c r="AL270" s="48"/>
      <c r="AM270" s="51">
        <v>0</v>
      </c>
      <c r="AN270" s="22">
        <v>20000</v>
      </c>
      <c r="AO270" s="22">
        <v>30000</v>
      </c>
      <c r="AP270" s="22">
        <f aca="true" t="shared" si="321" ref="AP270:AP290">SUM(AQ270:AS270)</f>
        <v>300000</v>
      </c>
      <c r="AQ270" s="22"/>
      <c r="AR270" s="22">
        <v>300000</v>
      </c>
      <c r="AS270" s="22">
        <v>0</v>
      </c>
      <c r="AT270" s="62" t="s">
        <v>612</v>
      </c>
    </row>
    <row r="271" spans="1:46" s="4" customFormat="1" ht="27">
      <c r="A271" s="20" t="s">
        <v>613</v>
      </c>
      <c r="B271" s="21" t="s">
        <v>614</v>
      </c>
      <c r="C271" s="22">
        <f t="shared" si="317"/>
        <v>751514</v>
      </c>
      <c r="D271" s="22">
        <f t="shared" si="318"/>
        <v>687386</v>
      </c>
      <c r="E271" s="22">
        <v>300216</v>
      </c>
      <c r="F271" s="22">
        <v>0</v>
      </c>
      <c r="G271" s="22">
        <v>0</v>
      </c>
      <c r="H271" s="22">
        <v>0</v>
      </c>
      <c r="I271" s="22">
        <v>14112</v>
      </c>
      <c r="J271" s="22">
        <v>0</v>
      </c>
      <c r="K271" s="22">
        <v>156720</v>
      </c>
      <c r="L271" s="22">
        <v>92520</v>
      </c>
      <c r="M271" s="22">
        <v>46000</v>
      </c>
      <c r="N271" s="22">
        <v>24000</v>
      </c>
      <c r="O271" s="22">
        <v>28800</v>
      </c>
      <c r="P271" s="22">
        <v>25018</v>
      </c>
      <c r="Q271" s="35">
        <v>0</v>
      </c>
      <c r="R271" s="36">
        <v>0</v>
      </c>
      <c r="S271" s="22">
        <v>0</v>
      </c>
      <c r="T271" s="22">
        <f t="shared" si="319"/>
        <v>46128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45768</v>
      </c>
      <c r="AB271" s="22">
        <v>360</v>
      </c>
      <c r="AC271" s="22">
        <v>0</v>
      </c>
      <c r="AD271" s="22">
        <v>0</v>
      </c>
      <c r="AE271" s="22">
        <v>0</v>
      </c>
      <c r="AF271" s="35">
        <f t="shared" si="320"/>
        <v>18000</v>
      </c>
      <c r="AG271" s="36">
        <v>18000</v>
      </c>
      <c r="AH271" s="22">
        <v>0</v>
      </c>
      <c r="AI271" s="22">
        <v>0</v>
      </c>
      <c r="AJ271" s="22">
        <v>0</v>
      </c>
      <c r="AK271" s="47"/>
      <c r="AL271" s="48"/>
      <c r="AM271" s="51">
        <v>0</v>
      </c>
      <c r="AN271" s="22"/>
      <c r="AO271" s="22">
        <v>0</v>
      </c>
      <c r="AP271" s="22">
        <f t="shared" si="321"/>
        <v>0</v>
      </c>
      <c r="AQ271" s="22"/>
      <c r="AR271" s="22">
        <v>0</v>
      </c>
      <c r="AS271" s="22">
        <v>0</v>
      </c>
      <c r="AT271" s="62"/>
    </row>
    <row r="272" spans="1:46" s="4" customFormat="1" ht="51" customHeight="1">
      <c r="A272" s="20" t="s">
        <v>610</v>
      </c>
      <c r="B272" s="21" t="s">
        <v>615</v>
      </c>
      <c r="C272" s="22">
        <f t="shared" si="317"/>
        <v>3993001.5</v>
      </c>
      <c r="D272" s="22">
        <f t="shared" si="318"/>
        <v>1404705</v>
      </c>
      <c r="E272" s="22">
        <v>403512</v>
      </c>
      <c r="F272" s="22">
        <v>0</v>
      </c>
      <c r="G272" s="22">
        <v>0</v>
      </c>
      <c r="H272" s="22">
        <v>0</v>
      </c>
      <c r="I272" s="22">
        <v>11760</v>
      </c>
      <c r="J272" s="22">
        <v>237960</v>
      </c>
      <c r="K272" s="22">
        <v>0</v>
      </c>
      <c r="L272" s="22">
        <v>0</v>
      </c>
      <c r="M272" s="22">
        <v>67925</v>
      </c>
      <c r="N272" s="22">
        <v>74100</v>
      </c>
      <c r="O272" s="22">
        <v>28800</v>
      </c>
      <c r="P272" s="22">
        <v>33626</v>
      </c>
      <c r="Q272" s="35">
        <v>0</v>
      </c>
      <c r="R272" s="36">
        <v>0</v>
      </c>
      <c r="S272" s="22">
        <v>547022</v>
      </c>
      <c r="T272" s="22">
        <f t="shared" si="319"/>
        <v>595508</v>
      </c>
      <c r="U272" s="22">
        <v>0</v>
      </c>
      <c r="V272" s="22">
        <v>0</v>
      </c>
      <c r="W272" s="22">
        <v>266856</v>
      </c>
      <c r="X272" s="22">
        <v>274916</v>
      </c>
      <c r="Y272" s="22">
        <v>0</v>
      </c>
      <c r="Z272" s="22">
        <v>0</v>
      </c>
      <c r="AA272" s="22">
        <v>53136</v>
      </c>
      <c r="AB272" s="22">
        <v>600</v>
      </c>
      <c r="AC272" s="22">
        <v>0</v>
      </c>
      <c r="AD272" s="22">
        <v>0</v>
      </c>
      <c r="AE272" s="22">
        <v>0</v>
      </c>
      <c r="AF272" s="35">
        <f t="shared" si="320"/>
        <v>365000</v>
      </c>
      <c r="AG272" s="36">
        <v>15000</v>
      </c>
      <c r="AH272" s="22">
        <v>0</v>
      </c>
      <c r="AI272" s="22">
        <v>0</v>
      </c>
      <c r="AJ272" s="22">
        <v>90000</v>
      </c>
      <c r="AK272" s="47"/>
      <c r="AL272" s="48"/>
      <c r="AM272" s="51">
        <v>0</v>
      </c>
      <c r="AN272" s="22">
        <v>60000</v>
      </c>
      <c r="AO272" s="22">
        <v>200000</v>
      </c>
      <c r="AP272" s="22">
        <f t="shared" si="321"/>
        <v>1627788.5</v>
      </c>
      <c r="AQ272" s="22"/>
      <c r="AR272" s="22">
        <v>690000</v>
      </c>
      <c r="AS272" s="22">
        <v>937788.5</v>
      </c>
      <c r="AT272" s="59" t="s">
        <v>616</v>
      </c>
    </row>
    <row r="273" spans="1:46" s="4" customFormat="1" ht="51" customHeight="1">
      <c r="A273" s="20" t="s">
        <v>613</v>
      </c>
      <c r="B273" s="21" t="s">
        <v>617</v>
      </c>
      <c r="C273" s="22">
        <f aca="true" t="shared" si="322" ref="C273:C290">D273+T273+AF273+AP273</f>
        <v>4113016</v>
      </c>
      <c r="D273" s="22">
        <f t="shared" si="318"/>
        <v>2750562</v>
      </c>
      <c r="E273" s="22">
        <v>1500984</v>
      </c>
      <c r="F273" s="22">
        <v>0</v>
      </c>
      <c r="G273" s="22">
        <v>0</v>
      </c>
      <c r="H273" s="22">
        <v>0</v>
      </c>
      <c r="I273" s="22">
        <v>48216</v>
      </c>
      <c r="J273" s="22">
        <v>0</v>
      </c>
      <c r="K273" s="22">
        <v>574500</v>
      </c>
      <c r="L273" s="22">
        <v>330780</v>
      </c>
      <c r="M273" s="22">
        <v>41400</v>
      </c>
      <c r="N273" s="22">
        <v>21600</v>
      </c>
      <c r="O273" s="22">
        <v>108000</v>
      </c>
      <c r="P273" s="22">
        <v>125082</v>
      </c>
      <c r="Q273" s="35">
        <v>0</v>
      </c>
      <c r="R273" s="36">
        <v>0</v>
      </c>
      <c r="S273" s="22">
        <v>0</v>
      </c>
      <c r="T273" s="22">
        <f t="shared" si="319"/>
        <v>1300954</v>
      </c>
      <c r="U273" s="22">
        <v>0</v>
      </c>
      <c r="V273" s="22">
        <v>0</v>
      </c>
      <c r="W273" s="22">
        <v>490716</v>
      </c>
      <c r="X273" s="22">
        <v>559816</v>
      </c>
      <c r="Y273" s="22">
        <v>0</v>
      </c>
      <c r="Z273" s="22">
        <v>27528</v>
      </c>
      <c r="AA273" s="22">
        <v>199692</v>
      </c>
      <c r="AB273" s="22">
        <v>1890</v>
      </c>
      <c r="AC273" s="22">
        <v>21312</v>
      </c>
      <c r="AD273" s="22">
        <v>0</v>
      </c>
      <c r="AE273" s="22">
        <v>0</v>
      </c>
      <c r="AF273" s="35">
        <f t="shared" si="320"/>
        <v>61500</v>
      </c>
      <c r="AG273" s="36">
        <v>61500</v>
      </c>
      <c r="AH273" s="22">
        <v>0</v>
      </c>
      <c r="AI273" s="22">
        <v>0</v>
      </c>
      <c r="AJ273" s="22">
        <v>0</v>
      </c>
      <c r="AK273" s="47"/>
      <c r="AL273" s="48"/>
      <c r="AM273" s="51">
        <v>0</v>
      </c>
      <c r="AN273" s="22"/>
      <c r="AO273" s="22">
        <v>0</v>
      </c>
      <c r="AP273" s="22">
        <f t="shared" si="321"/>
        <v>0</v>
      </c>
      <c r="AQ273" s="22"/>
      <c r="AR273" s="22"/>
      <c r="AS273" s="22"/>
      <c r="AT273" s="60"/>
    </row>
    <row r="274" spans="1:46" s="4" customFormat="1" ht="27">
      <c r="A274" s="20" t="s">
        <v>610</v>
      </c>
      <c r="B274" s="21" t="s">
        <v>618</v>
      </c>
      <c r="C274" s="22">
        <f t="shared" si="322"/>
        <v>1571977</v>
      </c>
      <c r="D274" s="22">
        <f t="shared" si="318"/>
        <v>884319</v>
      </c>
      <c r="E274" s="22">
        <v>382548</v>
      </c>
      <c r="F274" s="22"/>
      <c r="G274" s="22"/>
      <c r="H274" s="22"/>
      <c r="I274" s="22">
        <v>14112</v>
      </c>
      <c r="J274" s="22">
        <v>265080</v>
      </c>
      <c r="K274" s="22"/>
      <c r="L274" s="22"/>
      <c r="M274" s="22">
        <v>75900</v>
      </c>
      <c r="N274" s="22">
        <v>82800</v>
      </c>
      <c r="O274" s="22">
        <v>32000</v>
      </c>
      <c r="P274" s="22">
        <v>31879</v>
      </c>
      <c r="Q274" s="35"/>
      <c r="R274" s="36"/>
      <c r="S274" s="22"/>
      <c r="T274" s="22">
        <f t="shared" si="319"/>
        <v>504658</v>
      </c>
      <c r="U274" s="22"/>
      <c r="V274" s="22"/>
      <c r="W274" s="22">
        <v>417708</v>
      </c>
      <c r="X274" s="22">
        <v>29200</v>
      </c>
      <c r="Y274" s="22"/>
      <c r="Z274" s="22"/>
      <c r="AA274" s="22">
        <v>53568</v>
      </c>
      <c r="AB274" s="22">
        <v>630</v>
      </c>
      <c r="AC274" s="22">
        <v>3552</v>
      </c>
      <c r="AD274" s="22"/>
      <c r="AE274" s="22"/>
      <c r="AF274" s="35">
        <f t="shared" si="320"/>
        <v>183000</v>
      </c>
      <c r="AG274" s="36">
        <v>18000</v>
      </c>
      <c r="AH274" s="22">
        <v>15000</v>
      </c>
      <c r="AI274" s="22">
        <v>20000</v>
      </c>
      <c r="AJ274" s="22">
        <v>30000</v>
      </c>
      <c r="AK274" s="47"/>
      <c r="AL274" s="48"/>
      <c r="AM274" s="51"/>
      <c r="AN274" s="22"/>
      <c r="AO274" s="22">
        <v>100000</v>
      </c>
      <c r="AP274" s="22">
        <f t="shared" si="321"/>
        <v>0</v>
      </c>
      <c r="AQ274" s="22"/>
      <c r="AR274" s="22"/>
      <c r="AS274" s="22"/>
      <c r="AT274" s="62" t="s">
        <v>619</v>
      </c>
    </row>
    <row r="275" spans="1:46" s="4" customFormat="1" ht="27" customHeight="1">
      <c r="A275" s="20" t="s">
        <v>613</v>
      </c>
      <c r="B275" s="21" t="s">
        <v>620</v>
      </c>
      <c r="C275" s="22">
        <f t="shared" si="322"/>
        <v>688030</v>
      </c>
      <c r="D275" s="22">
        <f t="shared" si="318"/>
        <v>153894</v>
      </c>
      <c r="E275" s="22">
        <v>85368</v>
      </c>
      <c r="F275" s="22">
        <v>0</v>
      </c>
      <c r="G275" s="22">
        <v>0</v>
      </c>
      <c r="H275" s="22">
        <v>0</v>
      </c>
      <c r="I275" s="22">
        <v>2352</v>
      </c>
      <c r="J275" s="22">
        <v>0</v>
      </c>
      <c r="K275" s="22">
        <v>30384</v>
      </c>
      <c r="L275" s="22">
        <v>18216</v>
      </c>
      <c r="M275" s="22">
        <v>4800</v>
      </c>
      <c r="N275" s="22">
        <v>0</v>
      </c>
      <c r="O275" s="22">
        <v>5600</v>
      </c>
      <c r="P275" s="22">
        <v>7114</v>
      </c>
      <c r="Q275" s="35">
        <v>0</v>
      </c>
      <c r="R275" s="36">
        <v>0</v>
      </c>
      <c r="S275" s="22">
        <v>60</v>
      </c>
      <c r="T275" s="22">
        <f t="shared" si="319"/>
        <v>11136</v>
      </c>
      <c r="U275" s="22">
        <v>0</v>
      </c>
      <c r="V275" s="22">
        <v>0</v>
      </c>
      <c r="W275" s="22">
        <v>0</v>
      </c>
      <c r="X275" s="22">
        <v>0</v>
      </c>
      <c r="Y275" s="22">
        <v>0</v>
      </c>
      <c r="Z275" s="22">
        <v>0</v>
      </c>
      <c r="AA275" s="22">
        <v>11136</v>
      </c>
      <c r="AB275" s="22">
        <v>0</v>
      </c>
      <c r="AC275" s="22">
        <v>0</v>
      </c>
      <c r="AD275" s="22">
        <v>0</v>
      </c>
      <c r="AE275" s="22">
        <v>0</v>
      </c>
      <c r="AF275" s="35">
        <f t="shared" si="320"/>
        <v>23000</v>
      </c>
      <c r="AG275" s="36">
        <v>3000</v>
      </c>
      <c r="AH275" s="22">
        <v>0</v>
      </c>
      <c r="AI275" s="22">
        <v>0</v>
      </c>
      <c r="AJ275" s="22">
        <v>0</v>
      </c>
      <c r="AK275" s="47"/>
      <c r="AL275" s="48"/>
      <c r="AM275" s="51">
        <v>0</v>
      </c>
      <c r="AN275" s="22">
        <v>20000</v>
      </c>
      <c r="AO275" s="22">
        <v>0</v>
      </c>
      <c r="AP275" s="22">
        <f t="shared" si="321"/>
        <v>500000</v>
      </c>
      <c r="AQ275" s="22"/>
      <c r="AR275" s="22">
        <v>500000</v>
      </c>
      <c r="AS275" s="22">
        <v>0</v>
      </c>
      <c r="AT275" s="62" t="s">
        <v>621</v>
      </c>
    </row>
    <row r="276" spans="1:46" s="4" customFormat="1" ht="27" customHeight="1">
      <c r="A276" s="20" t="s">
        <v>610</v>
      </c>
      <c r="B276" s="21" t="s">
        <v>622</v>
      </c>
      <c r="C276" s="22">
        <f t="shared" si="322"/>
        <v>889061</v>
      </c>
      <c r="D276" s="22">
        <f t="shared" si="318"/>
        <v>325849</v>
      </c>
      <c r="E276" s="22">
        <v>148548</v>
      </c>
      <c r="F276" s="22">
        <v>0</v>
      </c>
      <c r="G276" s="22">
        <v>0</v>
      </c>
      <c r="H276" s="22">
        <v>0</v>
      </c>
      <c r="I276" s="22">
        <v>4707</v>
      </c>
      <c r="J276" s="22">
        <v>93240</v>
      </c>
      <c r="K276" s="22">
        <v>0</v>
      </c>
      <c r="L276" s="22">
        <v>0</v>
      </c>
      <c r="M276" s="22">
        <v>26675</v>
      </c>
      <c r="N276" s="22">
        <v>29100</v>
      </c>
      <c r="O276" s="22">
        <v>11200</v>
      </c>
      <c r="P276" s="22">
        <v>12379</v>
      </c>
      <c r="Q276" s="35">
        <v>0</v>
      </c>
      <c r="R276" s="36">
        <v>0</v>
      </c>
      <c r="S276" s="22">
        <v>0</v>
      </c>
      <c r="T276" s="22">
        <f t="shared" si="319"/>
        <v>181793</v>
      </c>
      <c r="U276" s="22">
        <v>0</v>
      </c>
      <c r="V276" s="22">
        <v>0</v>
      </c>
      <c r="W276" s="22">
        <v>152328</v>
      </c>
      <c r="X276" s="22">
        <v>9200</v>
      </c>
      <c r="Y276" s="22">
        <v>0</v>
      </c>
      <c r="Z276" s="22">
        <v>0</v>
      </c>
      <c r="AA276" s="22">
        <v>20055</v>
      </c>
      <c r="AB276" s="22">
        <v>210</v>
      </c>
      <c r="AC276" s="22">
        <v>0</v>
      </c>
      <c r="AD276" s="22">
        <v>0</v>
      </c>
      <c r="AE276" s="22">
        <v>0</v>
      </c>
      <c r="AF276" s="35">
        <f t="shared" si="320"/>
        <v>332719</v>
      </c>
      <c r="AG276" s="36">
        <v>6000</v>
      </c>
      <c r="AH276" s="22">
        <v>38769</v>
      </c>
      <c r="AI276" s="22">
        <v>37950</v>
      </c>
      <c r="AJ276" s="22">
        <v>10000</v>
      </c>
      <c r="AK276" s="47"/>
      <c r="AL276" s="48"/>
      <c r="AM276" s="51">
        <v>0</v>
      </c>
      <c r="AN276" s="22">
        <v>40000</v>
      </c>
      <c r="AO276" s="22">
        <v>200000</v>
      </c>
      <c r="AP276" s="22">
        <f t="shared" si="321"/>
        <v>48700</v>
      </c>
      <c r="AQ276" s="22"/>
      <c r="AR276" s="22">
        <v>48700</v>
      </c>
      <c r="AS276" s="22"/>
      <c r="AT276" s="59" t="s">
        <v>623</v>
      </c>
    </row>
    <row r="277" spans="1:46" s="4" customFormat="1" ht="27" customHeight="1">
      <c r="A277" s="20" t="s">
        <v>613</v>
      </c>
      <c r="B277" s="21" t="s">
        <v>624</v>
      </c>
      <c r="C277" s="22">
        <f t="shared" si="322"/>
        <v>4725622</v>
      </c>
      <c r="D277" s="22">
        <f t="shared" si="318"/>
        <v>3283779</v>
      </c>
      <c r="E277" s="22">
        <v>1345728</v>
      </c>
      <c r="F277" s="22">
        <v>0</v>
      </c>
      <c r="G277" s="22">
        <v>519831</v>
      </c>
      <c r="H277" s="22">
        <v>0</v>
      </c>
      <c r="I277" s="22">
        <v>54096</v>
      </c>
      <c r="J277" s="22">
        <v>0</v>
      </c>
      <c r="K277" s="22">
        <v>624936</v>
      </c>
      <c r="L277" s="22">
        <v>367704</v>
      </c>
      <c r="M277" s="22">
        <v>79580</v>
      </c>
      <c r="N277" s="22">
        <v>41520</v>
      </c>
      <c r="O277" s="22">
        <v>118800</v>
      </c>
      <c r="P277" s="22">
        <v>112144</v>
      </c>
      <c r="Q277" s="35">
        <v>0</v>
      </c>
      <c r="R277" s="36">
        <v>19440</v>
      </c>
      <c r="S277" s="22">
        <v>0</v>
      </c>
      <c r="T277" s="22">
        <f t="shared" si="319"/>
        <v>1372843</v>
      </c>
      <c r="U277" s="22">
        <v>0</v>
      </c>
      <c r="V277" s="22">
        <v>0</v>
      </c>
      <c r="W277" s="22">
        <v>940212</v>
      </c>
      <c r="X277" s="22">
        <v>60800</v>
      </c>
      <c r="Y277" s="22">
        <v>0</v>
      </c>
      <c r="Z277" s="22">
        <v>0</v>
      </c>
      <c r="AA277" s="22">
        <v>195167</v>
      </c>
      <c r="AB277" s="22">
        <v>2040</v>
      </c>
      <c r="AC277" s="22">
        <v>34624</v>
      </c>
      <c r="AD277" s="22">
        <v>140000</v>
      </c>
      <c r="AE277" s="22">
        <v>0</v>
      </c>
      <c r="AF277" s="35">
        <f t="shared" si="320"/>
        <v>69000</v>
      </c>
      <c r="AG277" s="36">
        <v>69000</v>
      </c>
      <c r="AH277" s="22">
        <v>0</v>
      </c>
      <c r="AI277" s="22">
        <v>0</v>
      </c>
      <c r="AJ277" s="22">
        <v>0</v>
      </c>
      <c r="AK277" s="47"/>
      <c r="AL277" s="48"/>
      <c r="AM277" s="51">
        <v>0</v>
      </c>
      <c r="AN277" s="22"/>
      <c r="AO277" s="22">
        <v>0</v>
      </c>
      <c r="AP277" s="22">
        <f t="shared" si="321"/>
        <v>0</v>
      </c>
      <c r="AQ277" s="22"/>
      <c r="AR277" s="22"/>
      <c r="AS277" s="22">
        <v>0</v>
      </c>
      <c r="AT277" s="60"/>
    </row>
    <row r="278" spans="1:46" s="4" customFormat="1" ht="27">
      <c r="A278" s="20" t="s">
        <v>613</v>
      </c>
      <c r="B278" s="21" t="s">
        <v>625</v>
      </c>
      <c r="C278" s="22">
        <f t="shared" si="322"/>
        <v>1037537</v>
      </c>
      <c r="D278" s="22">
        <f t="shared" si="318"/>
        <v>712213</v>
      </c>
      <c r="E278" s="22">
        <v>380124</v>
      </c>
      <c r="F278" s="22">
        <v>0</v>
      </c>
      <c r="G278" s="22">
        <v>0</v>
      </c>
      <c r="H278" s="22">
        <v>0</v>
      </c>
      <c r="I278" s="22">
        <v>14112</v>
      </c>
      <c r="J278" s="22">
        <v>0</v>
      </c>
      <c r="K278" s="22">
        <v>162156</v>
      </c>
      <c r="L278" s="22">
        <v>93744</v>
      </c>
      <c r="M278" s="22">
        <v>0</v>
      </c>
      <c r="N278" s="22">
        <v>0</v>
      </c>
      <c r="O278" s="22">
        <v>30400</v>
      </c>
      <c r="P278" s="22">
        <v>31677</v>
      </c>
      <c r="Q278" s="35">
        <v>0</v>
      </c>
      <c r="R278" s="36">
        <v>0</v>
      </c>
      <c r="S278" s="22">
        <v>0</v>
      </c>
      <c r="T278" s="22">
        <f t="shared" si="319"/>
        <v>297324</v>
      </c>
      <c r="U278" s="22">
        <v>0</v>
      </c>
      <c r="V278" s="22">
        <v>0</v>
      </c>
      <c r="W278" s="22">
        <v>111600</v>
      </c>
      <c r="X278" s="22">
        <v>128676</v>
      </c>
      <c r="Y278" s="22">
        <v>0</v>
      </c>
      <c r="Z278" s="22">
        <v>0</v>
      </c>
      <c r="AA278" s="22">
        <v>52956</v>
      </c>
      <c r="AB278" s="22">
        <v>540</v>
      </c>
      <c r="AC278" s="22">
        <v>3552</v>
      </c>
      <c r="AD278" s="22">
        <v>0</v>
      </c>
      <c r="AE278" s="22">
        <v>0</v>
      </c>
      <c r="AF278" s="35">
        <f t="shared" si="320"/>
        <v>28000</v>
      </c>
      <c r="AG278" s="36">
        <v>18000</v>
      </c>
      <c r="AH278" s="22">
        <v>0</v>
      </c>
      <c r="AI278" s="22">
        <v>10000</v>
      </c>
      <c r="AJ278" s="22">
        <v>0</v>
      </c>
      <c r="AK278" s="47"/>
      <c r="AL278" s="48"/>
      <c r="AM278" s="51">
        <v>0</v>
      </c>
      <c r="AN278" s="22"/>
      <c r="AO278" s="22">
        <v>0</v>
      </c>
      <c r="AP278" s="22">
        <f t="shared" si="321"/>
        <v>0</v>
      </c>
      <c r="AQ278" s="22"/>
      <c r="AR278" s="22">
        <v>0</v>
      </c>
      <c r="AS278" s="22">
        <v>0</v>
      </c>
      <c r="AT278" s="62"/>
    </row>
    <row r="279" spans="1:46" s="4" customFormat="1" ht="27">
      <c r="A279" s="20" t="s">
        <v>613</v>
      </c>
      <c r="B279" s="21" t="s">
        <v>626</v>
      </c>
      <c r="C279" s="22">
        <f t="shared" si="322"/>
        <v>787896</v>
      </c>
      <c r="D279" s="22">
        <f t="shared" si="318"/>
        <v>457194</v>
      </c>
      <c r="E279" s="22">
        <v>203352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86520</v>
      </c>
      <c r="L279" s="22">
        <v>51120</v>
      </c>
      <c r="M279" s="22">
        <v>37720</v>
      </c>
      <c r="N279" s="22">
        <v>26736</v>
      </c>
      <c r="O279" s="22">
        <v>34800</v>
      </c>
      <c r="P279" s="22">
        <v>16946</v>
      </c>
      <c r="Q279" s="35">
        <v>0</v>
      </c>
      <c r="R279" s="36">
        <v>0</v>
      </c>
      <c r="S279" s="22">
        <v>0</v>
      </c>
      <c r="T279" s="22">
        <f t="shared" si="319"/>
        <v>321702</v>
      </c>
      <c r="U279" s="22">
        <v>0</v>
      </c>
      <c r="V279" s="22">
        <v>0</v>
      </c>
      <c r="W279" s="22">
        <v>145860</v>
      </c>
      <c r="X279" s="22">
        <v>147948</v>
      </c>
      <c r="Y279" s="22">
        <v>0</v>
      </c>
      <c r="Z279" s="22">
        <v>0</v>
      </c>
      <c r="AA279" s="22">
        <v>27504</v>
      </c>
      <c r="AB279" s="22">
        <v>390</v>
      </c>
      <c r="AC279" s="22">
        <v>0</v>
      </c>
      <c r="AD279" s="22">
        <v>0</v>
      </c>
      <c r="AE279" s="22">
        <v>0</v>
      </c>
      <c r="AF279" s="35">
        <f t="shared" si="320"/>
        <v>9000</v>
      </c>
      <c r="AG279" s="36">
        <v>9000</v>
      </c>
      <c r="AH279" s="22">
        <v>0</v>
      </c>
      <c r="AI279" s="22">
        <v>0</v>
      </c>
      <c r="AJ279" s="22">
        <v>0</v>
      </c>
      <c r="AK279" s="47"/>
      <c r="AL279" s="48"/>
      <c r="AM279" s="51">
        <v>0</v>
      </c>
      <c r="AN279" s="22"/>
      <c r="AO279" s="22">
        <v>0</v>
      </c>
      <c r="AP279" s="22">
        <f t="shared" si="321"/>
        <v>0</v>
      </c>
      <c r="AQ279" s="22"/>
      <c r="AR279" s="22">
        <v>0</v>
      </c>
      <c r="AS279" s="22">
        <v>0</v>
      </c>
      <c r="AT279" s="62"/>
    </row>
    <row r="280" spans="1:46" s="4" customFormat="1" ht="27">
      <c r="A280" s="20" t="s">
        <v>613</v>
      </c>
      <c r="B280" s="21" t="s">
        <v>627</v>
      </c>
      <c r="C280" s="22">
        <f t="shared" si="322"/>
        <v>1467136</v>
      </c>
      <c r="D280" s="22">
        <f t="shared" si="318"/>
        <v>919468</v>
      </c>
      <c r="E280" s="22">
        <v>411504</v>
      </c>
      <c r="F280" s="22">
        <v>0</v>
      </c>
      <c r="G280" s="22">
        <v>0</v>
      </c>
      <c r="H280" s="22">
        <v>0</v>
      </c>
      <c r="I280" s="22">
        <v>14112</v>
      </c>
      <c r="J280" s="22">
        <v>0</v>
      </c>
      <c r="K280" s="22">
        <v>171096</v>
      </c>
      <c r="L280" s="22">
        <v>100764</v>
      </c>
      <c r="M280" s="22">
        <v>82340</v>
      </c>
      <c r="N280" s="22">
        <v>42960</v>
      </c>
      <c r="O280" s="22">
        <v>62400</v>
      </c>
      <c r="P280" s="22">
        <v>34292</v>
      </c>
      <c r="Q280" s="35">
        <v>0</v>
      </c>
      <c r="R280" s="36">
        <v>0</v>
      </c>
      <c r="S280" s="22">
        <v>0</v>
      </c>
      <c r="T280" s="22">
        <f t="shared" si="319"/>
        <v>529668</v>
      </c>
      <c r="U280" s="22">
        <v>0</v>
      </c>
      <c r="V280" s="22">
        <v>0</v>
      </c>
      <c r="W280" s="22">
        <v>225384</v>
      </c>
      <c r="X280" s="22">
        <v>246672</v>
      </c>
      <c r="Y280" s="22">
        <v>0</v>
      </c>
      <c r="Z280" s="22">
        <v>0</v>
      </c>
      <c r="AA280" s="22">
        <v>56892</v>
      </c>
      <c r="AB280" s="22">
        <v>720</v>
      </c>
      <c r="AC280" s="22">
        <v>0</v>
      </c>
      <c r="AD280" s="22">
        <v>0</v>
      </c>
      <c r="AE280" s="22">
        <v>0</v>
      </c>
      <c r="AF280" s="35">
        <f t="shared" si="320"/>
        <v>18000</v>
      </c>
      <c r="AG280" s="36">
        <v>18000</v>
      </c>
      <c r="AH280" s="22">
        <v>0</v>
      </c>
      <c r="AI280" s="22">
        <v>0</v>
      </c>
      <c r="AJ280" s="22">
        <v>0</v>
      </c>
      <c r="AK280" s="47"/>
      <c r="AL280" s="48"/>
      <c r="AM280" s="51">
        <v>0</v>
      </c>
      <c r="AN280" s="22"/>
      <c r="AO280" s="22">
        <v>0</v>
      </c>
      <c r="AP280" s="22">
        <f t="shared" si="321"/>
        <v>0</v>
      </c>
      <c r="AQ280" s="22"/>
      <c r="AR280" s="22">
        <v>0</v>
      </c>
      <c r="AS280" s="22">
        <v>0</v>
      </c>
      <c r="AT280" s="62"/>
    </row>
    <row r="281" spans="1:46" s="4" customFormat="1" ht="27">
      <c r="A281" s="20" t="s">
        <v>613</v>
      </c>
      <c r="B281" s="21" t="s">
        <v>628</v>
      </c>
      <c r="C281" s="22">
        <f t="shared" si="322"/>
        <v>853509</v>
      </c>
      <c r="D281" s="22">
        <f t="shared" si="318"/>
        <v>715545</v>
      </c>
      <c r="E281" s="22">
        <v>352620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145176</v>
      </c>
      <c r="L281" s="22">
        <v>84744</v>
      </c>
      <c r="M281" s="22">
        <v>60260</v>
      </c>
      <c r="N281" s="22">
        <v>11760</v>
      </c>
      <c r="O281" s="22">
        <v>31600</v>
      </c>
      <c r="P281" s="22">
        <v>29385</v>
      </c>
      <c r="Q281" s="35">
        <v>0</v>
      </c>
      <c r="R281" s="36">
        <v>0</v>
      </c>
      <c r="S281" s="22">
        <v>0</v>
      </c>
      <c r="T281" s="22">
        <f t="shared" si="319"/>
        <v>122964</v>
      </c>
      <c r="U281" s="22">
        <v>0</v>
      </c>
      <c r="V281" s="22">
        <v>0</v>
      </c>
      <c r="W281" s="22">
        <v>35952</v>
      </c>
      <c r="X281" s="22">
        <v>38592</v>
      </c>
      <c r="Y281" s="22">
        <v>0</v>
      </c>
      <c r="Z281" s="22">
        <v>0</v>
      </c>
      <c r="AA281" s="22">
        <v>48060</v>
      </c>
      <c r="AB281" s="22">
        <v>360</v>
      </c>
      <c r="AC281" s="22">
        <v>0</v>
      </c>
      <c r="AD281" s="22">
        <v>0</v>
      </c>
      <c r="AE281" s="22">
        <v>0</v>
      </c>
      <c r="AF281" s="35">
        <f t="shared" si="320"/>
        <v>15000</v>
      </c>
      <c r="AG281" s="36">
        <v>15000</v>
      </c>
      <c r="AH281" s="22">
        <v>0</v>
      </c>
      <c r="AI281" s="22">
        <v>0</v>
      </c>
      <c r="AJ281" s="22">
        <v>0</v>
      </c>
      <c r="AK281" s="47"/>
      <c r="AL281" s="48"/>
      <c r="AM281" s="51">
        <v>0</v>
      </c>
      <c r="AN281" s="22"/>
      <c r="AO281" s="22">
        <v>0</v>
      </c>
      <c r="AP281" s="22">
        <f t="shared" si="321"/>
        <v>0</v>
      </c>
      <c r="AQ281" s="22"/>
      <c r="AR281" s="22">
        <v>0</v>
      </c>
      <c r="AS281" s="22">
        <v>0</v>
      </c>
      <c r="AT281" s="62"/>
    </row>
    <row r="282" spans="1:46" s="4" customFormat="1" ht="27">
      <c r="A282" s="20" t="s">
        <v>613</v>
      </c>
      <c r="B282" s="21" t="s">
        <v>629</v>
      </c>
      <c r="C282" s="22">
        <f t="shared" si="322"/>
        <v>849472</v>
      </c>
      <c r="D282" s="22">
        <f t="shared" si="318"/>
        <v>476548</v>
      </c>
      <c r="E282" s="22">
        <v>211344</v>
      </c>
      <c r="F282" s="22">
        <v>0</v>
      </c>
      <c r="G282" s="22">
        <v>0</v>
      </c>
      <c r="H282" s="22">
        <v>0</v>
      </c>
      <c r="I282" s="22">
        <v>8232</v>
      </c>
      <c r="J282" s="22">
        <v>0</v>
      </c>
      <c r="K282" s="22">
        <v>99360</v>
      </c>
      <c r="L282" s="22">
        <v>57600</v>
      </c>
      <c r="M282" s="22">
        <v>33120</v>
      </c>
      <c r="N282" s="22">
        <v>17280</v>
      </c>
      <c r="O282" s="22">
        <v>32000</v>
      </c>
      <c r="P282" s="22">
        <v>17612</v>
      </c>
      <c r="Q282" s="35">
        <v>0</v>
      </c>
      <c r="R282" s="36">
        <v>0</v>
      </c>
      <c r="S282" s="22">
        <v>0</v>
      </c>
      <c r="T282" s="22">
        <f t="shared" si="319"/>
        <v>236424</v>
      </c>
      <c r="U282" s="22">
        <v>0</v>
      </c>
      <c r="V282" s="22">
        <v>0</v>
      </c>
      <c r="W282" s="22">
        <v>205392</v>
      </c>
      <c r="X282" s="22">
        <v>0</v>
      </c>
      <c r="Y282" s="22">
        <v>0</v>
      </c>
      <c r="Z282" s="22">
        <v>0</v>
      </c>
      <c r="AA282" s="22">
        <v>30672</v>
      </c>
      <c r="AB282" s="22">
        <v>360</v>
      </c>
      <c r="AC282" s="22">
        <v>0</v>
      </c>
      <c r="AD282" s="22">
        <v>0</v>
      </c>
      <c r="AE282" s="22">
        <v>0</v>
      </c>
      <c r="AF282" s="35">
        <f t="shared" si="320"/>
        <v>10500</v>
      </c>
      <c r="AG282" s="36">
        <v>10500</v>
      </c>
      <c r="AH282" s="22">
        <v>0</v>
      </c>
      <c r="AI282" s="22">
        <v>0</v>
      </c>
      <c r="AJ282" s="22">
        <v>0</v>
      </c>
      <c r="AK282" s="47"/>
      <c r="AL282" s="48"/>
      <c r="AM282" s="51">
        <v>0</v>
      </c>
      <c r="AN282" s="22"/>
      <c r="AO282" s="22">
        <v>0</v>
      </c>
      <c r="AP282" s="22">
        <f t="shared" si="321"/>
        <v>126000</v>
      </c>
      <c r="AQ282" s="22"/>
      <c r="AR282" s="22">
        <v>0</v>
      </c>
      <c r="AS282" s="22">
        <v>126000</v>
      </c>
      <c r="AT282" s="62" t="s">
        <v>630</v>
      </c>
    </row>
    <row r="283" spans="1:46" s="4" customFormat="1" ht="27">
      <c r="A283" s="20" t="s">
        <v>613</v>
      </c>
      <c r="B283" s="21" t="s">
        <v>631</v>
      </c>
      <c r="C283" s="22">
        <f t="shared" si="322"/>
        <v>915892</v>
      </c>
      <c r="D283" s="22">
        <f t="shared" si="318"/>
        <v>724190</v>
      </c>
      <c r="E283" s="22">
        <v>336840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136320</v>
      </c>
      <c r="L283" s="22">
        <v>78900</v>
      </c>
      <c r="M283" s="22">
        <v>0</v>
      </c>
      <c r="N283" s="22">
        <v>118860</v>
      </c>
      <c r="O283" s="22">
        <v>0</v>
      </c>
      <c r="P283" s="22">
        <v>28070</v>
      </c>
      <c r="Q283" s="35">
        <v>0</v>
      </c>
      <c r="R283" s="36">
        <v>0</v>
      </c>
      <c r="S283" s="22">
        <v>25200</v>
      </c>
      <c r="T283" s="22">
        <f t="shared" si="319"/>
        <v>176702</v>
      </c>
      <c r="U283" s="22">
        <v>0</v>
      </c>
      <c r="V283" s="22">
        <v>0</v>
      </c>
      <c r="W283" s="22">
        <v>58164</v>
      </c>
      <c r="X283" s="22">
        <v>72272</v>
      </c>
      <c r="Y283" s="22">
        <v>0</v>
      </c>
      <c r="Z283" s="22">
        <v>0</v>
      </c>
      <c r="AA283" s="22">
        <v>45876</v>
      </c>
      <c r="AB283" s="22">
        <v>390</v>
      </c>
      <c r="AC283" s="22">
        <v>0</v>
      </c>
      <c r="AD283" s="22">
        <v>0</v>
      </c>
      <c r="AE283" s="22"/>
      <c r="AF283" s="35">
        <f t="shared" si="320"/>
        <v>15000</v>
      </c>
      <c r="AG283" s="36">
        <v>15000</v>
      </c>
      <c r="AH283" s="22">
        <v>0</v>
      </c>
      <c r="AI283" s="22">
        <v>0</v>
      </c>
      <c r="AJ283" s="22">
        <v>0</v>
      </c>
      <c r="AK283" s="47"/>
      <c r="AL283" s="48"/>
      <c r="AM283" s="51">
        <v>0</v>
      </c>
      <c r="AN283" s="22"/>
      <c r="AO283" s="22">
        <v>0</v>
      </c>
      <c r="AP283" s="22">
        <f t="shared" si="321"/>
        <v>0</v>
      </c>
      <c r="AQ283" s="22"/>
      <c r="AR283" s="22">
        <v>0</v>
      </c>
      <c r="AS283" s="22">
        <v>0</v>
      </c>
      <c r="AT283" s="62"/>
    </row>
    <row r="284" spans="1:46" s="4" customFormat="1" ht="27">
      <c r="A284" s="20" t="s">
        <v>613</v>
      </c>
      <c r="B284" s="21" t="s">
        <v>632</v>
      </c>
      <c r="C284" s="22">
        <f t="shared" si="322"/>
        <v>389792</v>
      </c>
      <c r="D284" s="22">
        <f t="shared" si="318"/>
        <v>108578</v>
      </c>
      <c r="E284" s="22">
        <v>43848</v>
      </c>
      <c r="F284" s="22">
        <v>0</v>
      </c>
      <c r="G284" s="22">
        <v>0</v>
      </c>
      <c r="H284" s="22">
        <v>0</v>
      </c>
      <c r="I284" s="22">
        <v>1176</v>
      </c>
      <c r="J284" s="22">
        <v>0</v>
      </c>
      <c r="K284" s="22">
        <v>15192</v>
      </c>
      <c r="L284" s="22">
        <v>9108</v>
      </c>
      <c r="M284" s="22">
        <v>9200</v>
      </c>
      <c r="N284" s="22">
        <v>4800</v>
      </c>
      <c r="O284" s="22">
        <v>21600</v>
      </c>
      <c r="P284" s="22">
        <v>3654</v>
      </c>
      <c r="Q284" s="35">
        <v>0</v>
      </c>
      <c r="R284" s="36">
        <v>0</v>
      </c>
      <c r="S284" s="22">
        <v>0</v>
      </c>
      <c r="T284" s="22">
        <f t="shared" si="319"/>
        <v>279714</v>
      </c>
      <c r="U284" s="22">
        <v>0</v>
      </c>
      <c r="V284" s="22">
        <v>0</v>
      </c>
      <c r="W284" s="22">
        <v>116916</v>
      </c>
      <c r="X284" s="22">
        <v>143544</v>
      </c>
      <c r="Y284" s="22">
        <v>0</v>
      </c>
      <c r="Z284" s="22">
        <v>13380</v>
      </c>
      <c r="AA284" s="22">
        <v>5664</v>
      </c>
      <c r="AB284" s="22">
        <v>210</v>
      </c>
      <c r="AC284" s="22">
        <v>0</v>
      </c>
      <c r="AD284" s="22">
        <v>0</v>
      </c>
      <c r="AE284" s="22">
        <v>0</v>
      </c>
      <c r="AF284" s="35">
        <f t="shared" si="320"/>
        <v>1500</v>
      </c>
      <c r="AG284" s="36">
        <v>1500</v>
      </c>
      <c r="AH284" s="22">
        <v>0</v>
      </c>
      <c r="AI284" s="22">
        <v>0</v>
      </c>
      <c r="AJ284" s="22">
        <v>0</v>
      </c>
      <c r="AK284" s="47"/>
      <c r="AL284" s="48"/>
      <c r="AM284" s="51">
        <v>0</v>
      </c>
      <c r="AN284" s="22"/>
      <c r="AO284" s="22">
        <v>0</v>
      </c>
      <c r="AP284" s="22">
        <f t="shared" si="321"/>
        <v>0</v>
      </c>
      <c r="AQ284" s="22"/>
      <c r="AR284" s="22">
        <v>0</v>
      </c>
      <c r="AS284" s="22">
        <v>0</v>
      </c>
      <c r="AT284" s="62"/>
    </row>
    <row r="285" spans="1:46" s="4" customFormat="1" ht="27">
      <c r="A285" s="20" t="s">
        <v>613</v>
      </c>
      <c r="B285" s="21" t="s">
        <v>633</v>
      </c>
      <c r="C285" s="22">
        <f t="shared" si="322"/>
        <v>830575</v>
      </c>
      <c r="D285" s="22">
        <f t="shared" si="318"/>
        <v>600169</v>
      </c>
      <c r="E285" s="22">
        <v>278844</v>
      </c>
      <c r="F285" s="22">
        <v>0</v>
      </c>
      <c r="G285" s="22">
        <v>0</v>
      </c>
      <c r="H285" s="22">
        <v>0</v>
      </c>
      <c r="I285" s="22">
        <v>9408</v>
      </c>
      <c r="J285" s="22">
        <v>0</v>
      </c>
      <c r="K285" s="22">
        <v>112524</v>
      </c>
      <c r="L285" s="22">
        <v>65656</v>
      </c>
      <c r="M285" s="22">
        <v>51060</v>
      </c>
      <c r="N285" s="22">
        <v>26640</v>
      </c>
      <c r="O285" s="22">
        <v>32800</v>
      </c>
      <c r="P285" s="22">
        <v>23237</v>
      </c>
      <c r="Q285" s="35">
        <v>0</v>
      </c>
      <c r="R285" s="36">
        <v>0</v>
      </c>
      <c r="S285" s="22">
        <v>0</v>
      </c>
      <c r="T285" s="22">
        <f t="shared" si="319"/>
        <v>218406</v>
      </c>
      <c r="U285" s="22">
        <v>0</v>
      </c>
      <c r="V285" s="22">
        <v>0</v>
      </c>
      <c r="W285" s="22">
        <v>84456</v>
      </c>
      <c r="X285" s="22">
        <v>95640</v>
      </c>
      <c r="Y285" s="22">
        <v>0</v>
      </c>
      <c r="Z285" s="22">
        <v>0</v>
      </c>
      <c r="AA285" s="22">
        <v>37920</v>
      </c>
      <c r="AB285" s="22">
        <v>390</v>
      </c>
      <c r="AC285" s="22">
        <v>0</v>
      </c>
      <c r="AD285" s="22">
        <v>0</v>
      </c>
      <c r="AE285" s="22">
        <v>0</v>
      </c>
      <c r="AF285" s="35">
        <f t="shared" si="320"/>
        <v>12000</v>
      </c>
      <c r="AG285" s="36">
        <v>12000</v>
      </c>
      <c r="AH285" s="22">
        <v>0</v>
      </c>
      <c r="AI285" s="22">
        <v>0</v>
      </c>
      <c r="AJ285" s="22">
        <v>0</v>
      </c>
      <c r="AK285" s="47"/>
      <c r="AL285" s="48"/>
      <c r="AM285" s="51">
        <v>0</v>
      </c>
      <c r="AN285" s="22"/>
      <c r="AO285" s="22">
        <v>0</v>
      </c>
      <c r="AP285" s="22">
        <f t="shared" si="321"/>
        <v>0</v>
      </c>
      <c r="AQ285" s="22"/>
      <c r="AR285" s="22">
        <v>0</v>
      </c>
      <c r="AS285" s="22">
        <v>0</v>
      </c>
      <c r="AT285" s="62"/>
    </row>
    <row r="286" spans="1:46" s="4" customFormat="1" ht="27">
      <c r="A286" s="20" t="s">
        <v>613</v>
      </c>
      <c r="B286" s="21" t="s">
        <v>634</v>
      </c>
      <c r="C286" s="22">
        <f t="shared" si="322"/>
        <v>816518</v>
      </c>
      <c r="D286" s="22">
        <f t="shared" si="318"/>
        <v>470468</v>
      </c>
      <c r="E286" s="22">
        <v>215568</v>
      </c>
      <c r="F286" s="22">
        <v>0</v>
      </c>
      <c r="G286" s="22">
        <v>0</v>
      </c>
      <c r="H286" s="22">
        <v>0</v>
      </c>
      <c r="I286" s="22">
        <v>7056</v>
      </c>
      <c r="J286" s="22">
        <v>0</v>
      </c>
      <c r="K286" s="22">
        <v>80028</v>
      </c>
      <c r="L286" s="22">
        <v>44652</v>
      </c>
      <c r="M286" s="22">
        <v>46000</v>
      </c>
      <c r="N286" s="22">
        <v>24000</v>
      </c>
      <c r="O286" s="22">
        <v>35200</v>
      </c>
      <c r="P286" s="22">
        <v>17964</v>
      </c>
      <c r="Q286" s="35">
        <v>0</v>
      </c>
      <c r="R286" s="36">
        <v>0</v>
      </c>
      <c r="S286" s="22">
        <v>0</v>
      </c>
      <c r="T286" s="22">
        <f t="shared" si="319"/>
        <v>337050</v>
      </c>
      <c r="U286" s="22">
        <v>0</v>
      </c>
      <c r="V286" s="22">
        <v>0</v>
      </c>
      <c r="W286" s="22">
        <v>268656</v>
      </c>
      <c r="X286" s="22">
        <v>0</v>
      </c>
      <c r="Y286" s="22">
        <v>0</v>
      </c>
      <c r="Z286" s="22">
        <v>25776</v>
      </c>
      <c r="AA286" s="22">
        <v>28020</v>
      </c>
      <c r="AB286" s="22">
        <v>390</v>
      </c>
      <c r="AC286" s="22">
        <v>14208</v>
      </c>
      <c r="AD286" s="22">
        <v>0</v>
      </c>
      <c r="AE286" s="22">
        <v>0</v>
      </c>
      <c r="AF286" s="35">
        <f t="shared" si="320"/>
        <v>9000</v>
      </c>
      <c r="AG286" s="36">
        <v>9000</v>
      </c>
      <c r="AH286" s="22">
        <v>0</v>
      </c>
      <c r="AI286" s="22">
        <v>0</v>
      </c>
      <c r="AJ286" s="22">
        <v>0</v>
      </c>
      <c r="AK286" s="47"/>
      <c r="AL286" s="48"/>
      <c r="AM286" s="51">
        <v>0</v>
      </c>
      <c r="AN286" s="22"/>
      <c r="AO286" s="22">
        <v>0</v>
      </c>
      <c r="AP286" s="22">
        <f t="shared" si="321"/>
        <v>0</v>
      </c>
      <c r="AQ286" s="22"/>
      <c r="AR286" s="22">
        <v>0</v>
      </c>
      <c r="AS286" s="22">
        <v>0</v>
      </c>
      <c r="AT286" s="62"/>
    </row>
    <row r="287" spans="1:46" s="4" customFormat="1" ht="27">
      <c r="A287" s="20" t="s">
        <v>613</v>
      </c>
      <c r="B287" s="21" t="s">
        <v>635</v>
      </c>
      <c r="C287" s="22">
        <f t="shared" si="322"/>
        <v>336321</v>
      </c>
      <c r="D287" s="22">
        <f t="shared" si="318"/>
        <v>234795</v>
      </c>
      <c r="E287" s="22">
        <v>109188</v>
      </c>
      <c r="F287" s="22">
        <v>0</v>
      </c>
      <c r="G287" s="22">
        <v>0</v>
      </c>
      <c r="H287" s="22">
        <v>0</v>
      </c>
      <c r="I287" s="22">
        <v>3528</v>
      </c>
      <c r="J287" s="22">
        <v>0</v>
      </c>
      <c r="K287" s="22">
        <v>39240</v>
      </c>
      <c r="L287" s="22">
        <v>22140</v>
      </c>
      <c r="M287" s="22">
        <v>25760</v>
      </c>
      <c r="N287" s="22">
        <v>13440</v>
      </c>
      <c r="O287" s="22">
        <v>12400</v>
      </c>
      <c r="P287" s="22">
        <v>9099</v>
      </c>
      <c r="Q287" s="35">
        <v>0</v>
      </c>
      <c r="R287" s="36">
        <v>0</v>
      </c>
      <c r="S287" s="22">
        <v>0</v>
      </c>
      <c r="T287" s="22">
        <f t="shared" si="319"/>
        <v>97026</v>
      </c>
      <c r="U287" s="22">
        <v>0</v>
      </c>
      <c r="V287" s="22">
        <v>0</v>
      </c>
      <c r="W287" s="22">
        <v>79176</v>
      </c>
      <c r="X287" s="22">
        <v>0</v>
      </c>
      <c r="Y287" s="22">
        <v>0</v>
      </c>
      <c r="Z287" s="22">
        <v>0</v>
      </c>
      <c r="AA287" s="22">
        <v>14148</v>
      </c>
      <c r="AB287" s="22">
        <v>150</v>
      </c>
      <c r="AC287" s="22">
        <v>3552</v>
      </c>
      <c r="AD287" s="22">
        <v>0</v>
      </c>
      <c r="AE287" s="22">
        <v>0</v>
      </c>
      <c r="AF287" s="35">
        <f t="shared" si="320"/>
        <v>4500</v>
      </c>
      <c r="AG287" s="36">
        <v>4500</v>
      </c>
      <c r="AH287" s="22">
        <v>0</v>
      </c>
      <c r="AI287" s="22">
        <v>0</v>
      </c>
      <c r="AJ287" s="22">
        <v>0</v>
      </c>
      <c r="AK287" s="47"/>
      <c r="AL287" s="48"/>
      <c r="AM287" s="51">
        <v>0</v>
      </c>
      <c r="AN287" s="22"/>
      <c r="AO287" s="22">
        <v>0</v>
      </c>
      <c r="AP287" s="22">
        <f t="shared" si="321"/>
        <v>0</v>
      </c>
      <c r="AQ287" s="22"/>
      <c r="AR287" s="22">
        <v>0</v>
      </c>
      <c r="AS287" s="22">
        <v>0</v>
      </c>
      <c r="AT287" s="62"/>
    </row>
    <row r="288" spans="1:46" s="4" customFormat="1" ht="27">
      <c r="A288" s="20" t="s">
        <v>613</v>
      </c>
      <c r="B288" s="21" t="s">
        <v>636</v>
      </c>
      <c r="C288" s="22">
        <f t="shared" si="322"/>
        <v>770358</v>
      </c>
      <c r="D288" s="22">
        <f t="shared" si="318"/>
        <v>446934</v>
      </c>
      <c r="E288" s="22">
        <v>209496</v>
      </c>
      <c r="F288" s="22">
        <v>0</v>
      </c>
      <c r="G288" s="22">
        <v>0</v>
      </c>
      <c r="H288" s="22">
        <v>0</v>
      </c>
      <c r="I288" s="22">
        <v>5880</v>
      </c>
      <c r="J288" s="22">
        <v>0</v>
      </c>
      <c r="K288" s="22">
        <v>73848</v>
      </c>
      <c r="L288" s="22">
        <v>43852</v>
      </c>
      <c r="M288" s="22">
        <v>42320</v>
      </c>
      <c r="N288" s="22">
        <v>22080</v>
      </c>
      <c r="O288" s="22">
        <v>32000</v>
      </c>
      <c r="P288" s="22">
        <v>17458</v>
      </c>
      <c r="Q288" s="35">
        <v>0</v>
      </c>
      <c r="R288" s="36">
        <v>0</v>
      </c>
      <c r="S288" s="22">
        <v>0</v>
      </c>
      <c r="T288" s="22">
        <f t="shared" si="319"/>
        <v>315924</v>
      </c>
      <c r="U288" s="22">
        <v>0</v>
      </c>
      <c r="V288" s="22">
        <v>0</v>
      </c>
      <c r="W288" s="22">
        <v>141612</v>
      </c>
      <c r="X288" s="22">
        <v>147000</v>
      </c>
      <c r="Y288" s="22">
        <v>0</v>
      </c>
      <c r="Z288" s="22">
        <v>0</v>
      </c>
      <c r="AA288" s="22">
        <v>26952</v>
      </c>
      <c r="AB288" s="22">
        <v>360</v>
      </c>
      <c r="AC288" s="22">
        <v>0</v>
      </c>
      <c r="AD288" s="22">
        <v>0</v>
      </c>
      <c r="AE288" s="22">
        <v>0</v>
      </c>
      <c r="AF288" s="35">
        <f t="shared" si="320"/>
        <v>7500</v>
      </c>
      <c r="AG288" s="36">
        <v>7500</v>
      </c>
      <c r="AH288" s="22">
        <v>0</v>
      </c>
      <c r="AI288" s="22">
        <v>0</v>
      </c>
      <c r="AJ288" s="22">
        <v>0</v>
      </c>
      <c r="AK288" s="47"/>
      <c r="AL288" s="48"/>
      <c r="AM288" s="51">
        <v>0</v>
      </c>
      <c r="AN288" s="22"/>
      <c r="AO288" s="22">
        <v>0</v>
      </c>
      <c r="AP288" s="22">
        <f t="shared" si="321"/>
        <v>0</v>
      </c>
      <c r="AQ288" s="22"/>
      <c r="AR288" s="22">
        <v>0</v>
      </c>
      <c r="AS288" s="22">
        <v>0</v>
      </c>
      <c r="AT288" s="62"/>
    </row>
    <row r="289" spans="1:46" s="4" customFormat="1" ht="27">
      <c r="A289" s="20" t="s">
        <v>637</v>
      </c>
      <c r="B289" s="21" t="s">
        <v>638</v>
      </c>
      <c r="C289" s="22">
        <f t="shared" si="322"/>
        <v>270964</v>
      </c>
      <c r="D289" s="22">
        <f t="shared" si="318"/>
        <v>250540</v>
      </c>
      <c r="E289" s="22">
        <v>90960</v>
      </c>
      <c r="F289" s="22">
        <v>54336</v>
      </c>
      <c r="G289" s="22">
        <v>0</v>
      </c>
      <c r="H289" s="22">
        <v>0</v>
      </c>
      <c r="I289" s="22">
        <v>4704</v>
      </c>
      <c r="J289" s="22">
        <v>0</v>
      </c>
      <c r="K289" s="22">
        <v>52320</v>
      </c>
      <c r="L289" s="22">
        <v>30960</v>
      </c>
      <c r="M289" s="22">
        <v>0</v>
      </c>
      <c r="N289" s="22">
        <v>80</v>
      </c>
      <c r="O289" s="22">
        <v>9600</v>
      </c>
      <c r="P289" s="22">
        <v>7580</v>
      </c>
      <c r="Q289" s="35">
        <v>0</v>
      </c>
      <c r="R289" s="36">
        <v>0</v>
      </c>
      <c r="S289" s="22">
        <v>0</v>
      </c>
      <c r="T289" s="22">
        <f t="shared" si="319"/>
        <v>14424</v>
      </c>
      <c r="U289" s="22">
        <v>0</v>
      </c>
      <c r="V289" s="22">
        <v>0</v>
      </c>
      <c r="W289" s="22">
        <v>0</v>
      </c>
      <c r="X289" s="22">
        <v>0</v>
      </c>
      <c r="Y289" s="22">
        <v>0</v>
      </c>
      <c r="Z289" s="22">
        <v>0</v>
      </c>
      <c r="AA289" s="22">
        <v>14304</v>
      </c>
      <c r="AB289" s="22">
        <v>120</v>
      </c>
      <c r="AC289" s="22">
        <v>0</v>
      </c>
      <c r="AD289" s="22">
        <v>0</v>
      </c>
      <c r="AE289" s="22">
        <v>0</v>
      </c>
      <c r="AF289" s="35">
        <f t="shared" si="320"/>
        <v>6000</v>
      </c>
      <c r="AG289" s="36">
        <v>6000</v>
      </c>
      <c r="AH289" s="22">
        <v>0</v>
      </c>
      <c r="AI289" s="22">
        <v>0</v>
      </c>
      <c r="AJ289" s="22">
        <v>0</v>
      </c>
      <c r="AK289" s="47"/>
      <c r="AL289" s="48"/>
      <c r="AM289" s="51">
        <v>0</v>
      </c>
      <c r="AN289" s="22"/>
      <c r="AO289" s="22">
        <v>0</v>
      </c>
      <c r="AP289" s="22">
        <f t="shared" si="321"/>
        <v>0</v>
      </c>
      <c r="AQ289" s="22"/>
      <c r="AR289" s="22">
        <v>0</v>
      </c>
      <c r="AS289" s="22">
        <v>0</v>
      </c>
      <c r="AT289" s="62"/>
    </row>
    <row r="290" spans="1:46" s="4" customFormat="1" ht="27">
      <c r="A290" s="20" t="s">
        <v>639</v>
      </c>
      <c r="B290" s="21" t="s">
        <v>640</v>
      </c>
      <c r="C290" s="22">
        <f t="shared" si="322"/>
        <v>20000</v>
      </c>
      <c r="D290" s="22">
        <f t="shared" si="318"/>
        <v>0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35">
        <v>0</v>
      </c>
      <c r="R290" s="36">
        <v>0</v>
      </c>
      <c r="S290" s="22">
        <v>0</v>
      </c>
      <c r="T290" s="22">
        <f t="shared" si="319"/>
        <v>0</v>
      </c>
      <c r="U290" s="22">
        <v>0</v>
      </c>
      <c r="V290" s="22">
        <v>0</v>
      </c>
      <c r="W290" s="22">
        <v>0</v>
      </c>
      <c r="X290" s="22">
        <v>0</v>
      </c>
      <c r="Y290" s="22">
        <v>0</v>
      </c>
      <c r="Z290" s="22">
        <v>0</v>
      </c>
      <c r="AA290" s="22">
        <v>0</v>
      </c>
      <c r="AB290" s="22">
        <v>0</v>
      </c>
      <c r="AC290" s="22">
        <v>0</v>
      </c>
      <c r="AD290" s="22">
        <v>0</v>
      </c>
      <c r="AE290" s="22">
        <v>0</v>
      </c>
      <c r="AF290" s="35">
        <f t="shared" si="320"/>
        <v>20000</v>
      </c>
      <c r="AG290" s="36">
        <v>0</v>
      </c>
      <c r="AH290" s="22">
        <v>0</v>
      </c>
      <c r="AI290" s="22">
        <v>0</v>
      </c>
      <c r="AJ290" s="22">
        <v>0</v>
      </c>
      <c r="AK290" s="47"/>
      <c r="AL290" s="48"/>
      <c r="AM290" s="51">
        <v>0</v>
      </c>
      <c r="AN290" s="22"/>
      <c r="AO290" s="22">
        <v>20000</v>
      </c>
      <c r="AP290" s="22">
        <f t="shared" si="321"/>
        <v>0</v>
      </c>
      <c r="AQ290" s="22"/>
      <c r="AR290" s="22">
        <v>0</v>
      </c>
      <c r="AS290" s="22">
        <v>0</v>
      </c>
      <c r="AT290" s="62" t="s">
        <v>641</v>
      </c>
    </row>
    <row r="291" spans="1:46" s="5" customFormat="1" ht="13.5">
      <c r="A291" s="14" t="s">
        <v>642</v>
      </c>
      <c r="B291" s="18" t="s">
        <v>643</v>
      </c>
      <c r="C291" s="19">
        <f aca="true" t="shared" si="323" ref="C291:AJ291">SUM(C292:C296)</f>
        <v>10413414.21</v>
      </c>
      <c r="D291" s="19">
        <f t="shared" si="323"/>
        <v>6852096</v>
      </c>
      <c r="E291" s="19">
        <f t="shared" si="323"/>
        <v>4350284</v>
      </c>
      <c r="F291" s="19">
        <f t="shared" si="323"/>
        <v>0</v>
      </c>
      <c r="G291" s="19">
        <f t="shared" si="323"/>
        <v>0</v>
      </c>
      <c r="H291" s="19">
        <f t="shared" si="323"/>
        <v>0</v>
      </c>
      <c r="I291" s="19">
        <f t="shared" si="323"/>
        <v>85848</v>
      </c>
      <c r="J291" s="19">
        <f t="shared" si="323"/>
        <v>211500</v>
      </c>
      <c r="K291" s="19">
        <f t="shared" si="323"/>
        <v>876648</v>
      </c>
      <c r="L291" s="19">
        <f t="shared" si="323"/>
        <v>520032</v>
      </c>
      <c r="M291" s="19">
        <f t="shared" si="323"/>
        <v>144675</v>
      </c>
      <c r="N291" s="19">
        <f t="shared" si="323"/>
        <v>115476</v>
      </c>
      <c r="O291" s="19">
        <f t="shared" si="323"/>
        <v>135200</v>
      </c>
      <c r="P291" s="19">
        <f t="shared" si="323"/>
        <v>151689</v>
      </c>
      <c r="Q291" s="33">
        <f t="shared" si="323"/>
        <v>0</v>
      </c>
      <c r="R291" s="34">
        <f t="shared" si="323"/>
        <v>0</v>
      </c>
      <c r="S291" s="19">
        <f t="shared" si="323"/>
        <v>260744</v>
      </c>
      <c r="T291" s="19">
        <f t="shared" si="323"/>
        <v>969320</v>
      </c>
      <c r="U291" s="19">
        <f t="shared" si="323"/>
        <v>0</v>
      </c>
      <c r="V291" s="19">
        <f t="shared" si="323"/>
        <v>0</v>
      </c>
      <c r="W291" s="19">
        <f t="shared" si="323"/>
        <v>651960</v>
      </c>
      <c r="X291" s="19">
        <f t="shared" si="323"/>
        <v>52400</v>
      </c>
      <c r="Y291" s="19">
        <f t="shared" si="323"/>
        <v>3410</v>
      </c>
      <c r="Z291" s="19">
        <f t="shared" si="323"/>
        <v>0</v>
      </c>
      <c r="AA291" s="19">
        <f t="shared" si="323"/>
        <v>245392</v>
      </c>
      <c r="AB291" s="19">
        <f t="shared" si="323"/>
        <v>1950</v>
      </c>
      <c r="AC291" s="19">
        <f t="shared" si="323"/>
        <v>14208</v>
      </c>
      <c r="AD291" s="19">
        <f t="shared" si="323"/>
        <v>0</v>
      </c>
      <c r="AE291" s="19">
        <f t="shared" si="323"/>
        <v>0</v>
      </c>
      <c r="AF291" s="33">
        <f t="shared" si="323"/>
        <v>860690</v>
      </c>
      <c r="AG291" s="34">
        <f t="shared" si="323"/>
        <v>75000</v>
      </c>
      <c r="AH291" s="19">
        <f t="shared" si="323"/>
        <v>15000</v>
      </c>
      <c r="AI291" s="19">
        <f t="shared" si="323"/>
        <v>24390</v>
      </c>
      <c r="AJ291" s="19">
        <f t="shared" si="323"/>
        <v>120000</v>
      </c>
      <c r="AK291" s="47"/>
      <c r="AL291" s="48"/>
      <c r="AM291" s="50">
        <f aca="true" t="shared" si="324" ref="AM291:AS291">SUM(AM292:AM296)</f>
        <v>0</v>
      </c>
      <c r="AN291" s="19">
        <f t="shared" si="324"/>
        <v>20000</v>
      </c>
      <c r="AO291" s="19">
        <f t="shared" si="324"/>
        <v>606300</v>
      </c>
      <c r="AP291" s="19">
        <f t="shared" si="324"/>
        <v>1731308.21</v>
      </c>
      <c r="AQ291" s="19">
        <f t="shared" si="324"/>
        <v>0</v>
      </c>
      <c r="AR291" s="19">
        <f t="shared" si="324"/>
        <v>91878</v>
      </c>
      <c r="AS291" s="19">
        <f t="shared" si="324"/>
        <v>1639430.21</v>
      </c>
      <c r="AT291" s="61"/>
    </row>
    <row r="292" spans="1:46" s="4" customFormat="1" ht="27">
      <c r="A292" s="20" t="s">
        <v>644</v>
      </c>
      <c r="B292" s="21" t="s">
        <v>645</v>
      </c>
      <c r="C292" s="22">
        <f aca="true" t="shared" si="325" ref="C292:C296">D292+T292+AF292+AP292</f>
        <v>1998652</v>
      </c>
      <c r="D292" s="22">
        <f aca="true" t="shared" si="326" ref="D292:D296">SUM(E292:S292)</f>
        <v>786390</v>
      </c>
      <c r="E292" s="22">
        <v>377844</v>
      </c>
      <c r="F292" s="22">
        <v>0</v>
      </c>
      <c r="G292" s="22">
        <v>0</v>
      </c>
      <c r="H292" s="22">
        <v>0</v>
      </c>
      <c r="I292" s="22">
        <v>10584</v>
      </c>
      <c r="J292" s="22">
        <v>211500</v>
      </c>
      <c r="K292" s="22">
        <v>0</v>
      </c>
      <c r="L292" s="22">
        <v>0</v>
      </c>
      <c r="M292" s="22">
        <v>61875</v>
      </c>
      <c r="N292" s="22">
        <v>67500</v>
      </c>
      <c r="O292" s="22">
        <v>25600</v>
      </c>
      <c r="P292" s="22">
        <v>31487</v>
      </c>
      <c r="Q292" s="35">
        <v>0</v>
      </c>
      <c r="R292" s="36">
        <v>0</v>
      </c>
      <c r="S292" s="22"/>
      <c r="T292" s="22">
        <f aca="true" t="shared" si="327" ref="T292:T296">SUM(U292:AE292)</f>
        <v>341194</v>
      </c>
      <c r="U292" s="22">
        <v>0</v>
      </c>
      <c r="V292" s="22">
        <v>0</v>
      </c>
      <c r="W292" s="22">
        <v>273816</v>
      </c>
      <c r="X292" s="22">
        <v>16800</v>
      </c>
      <c r="Y292" s="22">
        <v>1250</v>
      </c>
      <c r="Z292" s="22">
        <v>0</v>
      </c>
      <c r="AA292" s="22">
        <v>48878</v>
      </c>
      <c r="AB292" s="22">
        <v>450</v>
      </c>
      <c r="AC292" s="22">
        <v>0</v>
      </c>
      <c r="AD292" s="22">
        <v>0</v>
      </c>
      <c r="AE292" s="22">
        <v>0</v>
      </c>
      <c r="AF292" s="35">
        <f aca="true" t="shared" si="328" ref="AF292:AF296">SUM(AG292:AO292)</f>
        <v>779190</v>
      </c>
      <c r="AG292" s="36">
        <v>13500</v>
      </c>
      <c r="AH292" s="22">
        <v>15000</v>
      </c>
      <c r="AI292" s="22">
        <v>24390</v>
      </c>
      <c r="AJ292" s="22">
        <v>100000</v>
      </c>
      <c r="AK292" s="47"/>
      <c r="AL292" s="48"/>
      <c r="AM292" s="51">
        <v>0</v>
      </c>
      <c r="AN292" s="22">
        <v>20000</v>
      </c>
      <c r="AO292" s="22">
        <v>606300</v>
      </c>
      <c r="AP292" s="22">
        <f aca="true" t="shared" si="329" ref="AP292:AP296">SUM(AQ292:AS292)</f>
        <v>91878</v>
      </c>
      <c r="AQ292" s="22"/>
      <c r="AR292" s="22">
        <v>91878</v>
      </c>
      <c r="AS292" s="22"/>
      <c r="AT292" s="62" t="s">
        <v>646</v>
      </c>
    </row>
    <row r="293" spans="1:46" s="4" customFormat="1" ht="40.5">
      <c r="A293" s="20" t="s">
        <v>647</v>
      </c>
      <c r="B293" s="21" t="s">
        <v>648</v>
      </c>
      <c r="C293" s="22">
        <f t="shared" si="325"/>
        <v>4867558.21</v>
      </c>
      <c r="D293" s="22">
        <f t="shared" si="326"/>
        <v>3168502</v>
      </c>
      <c r="E293" s="22">
        <v>1585224</v>
      </c>
      <c r="F293" s="22">
        <v>0</v>
      </c>
      <c r="G293" s="22">
        <v>0</v>
      </c>
      <c r="H293" s="22">
        <v>0</v>
      </c>
      <c r="I293" s="22">
        <v>48216</v>
      </c>
      <c r="J293" s="22">
        <v>0</v>
      </c>
      <c r="K293" s="22">
        <v>575112</v>
      </c>
      <c r="L293" s="22">
        <v>338628</v>
      </c>
      <c r="M293" s="22">
        <v>82800</v>
      </c>
      <c r="N293" s="22">
        <v>47976</v>
      </c>
      <c r="O293" s="22">
        <v>109600</v>
      </c>
      <c r="P293" s="22">
        <v>120202</v>
      </c>
      <c r="Q293" s="35">
        <v>0</v>
      </c>
      <c r="R293" s="36">
        <v>0</v>
      </c>
      <c r="S293" s="22">
        <v>260744</v>
      </c>
      <c r="T293" s="22">
        <f t="shared" si="327"/>
        <v>628126</v>
      </c>
      <c r="U293" s="22">
        <v>0</v>
      </c>
      <c r="V293" s="22">
        <v>0</v>
      </c>
      <c r="W293" s="22">
        <v>378144</v>
      </c>
      <c r="X293" s="22">
        <v>35600</v>
      </c>
      <c r="Y293" s="22">
        <v>2160</v>
      </c>
      <c r="Z293" s="22">
        <v>0</v>
      </c>
      <c r="AA293" s="22">
        <v>196514</v>
      </c>
      <c r="AB293" s="22">
        <v>1500</v>
      </c>
      <c r="AC293" s="22">
        <v>14208</v>
      </c>
      <c r="AD293" s="22">
        <v>0</v>
      </c>
      <c r="AE293" s="22">
        <v>0</v>
      </c>
      <c r="AF293" s="35">
        <f t="shared" si="328"/>
        <v>61500</v>
      </c>
      <c r="AG293" s="36">
        <v>61500</v>
      </c>
      <c r="AH293" s="22">
        <v>0</v>
      </c>
      <c r="AI293" s="22">
        <v>0</v>
      </c>
      <c r="AJ293" s="22">
        <v>0</v>
      </c>
      <c r="AK293" s="47"/>
      <c r="AL293" s="48"/>
      <c r="AM293" s="51">
        <v>0</v>
      </c>
      <c r="AN293" s="22"/>
      <c r="AO293" s="22">
        <v>0</v>
      </c>
      <c r="AP293" s="22">
        <f t="shared" si="329"/>
        <v>1009430.21</v>
      </c>
      <c r="AQ293" s="22"/>
      <c r="AR293" s="22">
        <v>0</v>
      </c>
      <c r="AS293" s="22">
        <v>1009430.21</v>
      </c>
      <c r="AT293" s="62" t="s">
        <v>649</v>
      </c>
    </row>
    <row r="294" spans="1:46" s="4" customFormat="1" ht="27">
      <c r="A294" s="20" t="s">
        <v>647</v>
      </c>
      <c r="B294" s="21" t="s">
        <v>650</v>
      </c>
      <c r="C294" s="22">
        <f t="shared" si="325"/>
        <v>1637204</v>
      </c>
      <c r="D294" s="22">
        <f t="shared" si="326"/>
        <v>1197204</v>
      </c>
      <c r="E294" s="22">
        <v>687216</v>
      </c>
      <c r="F294" s="22">
        <v>0</v>
      </c>
      <c r="G294" s="22">
        <v>0</v>
      </c>
      <c r="H294" s="22">
        <v>0</v>
      </c>
      <c r="I294" s="22">
        <v>27048</v>
      </c>
      <c r="J294" s="22">
        <v>0</v>
      </c>
      <c r="K294" s="22">
        <v>301536</v>
      </c>
      <c r="L294" s="22">
        <v>181404</v>
      </c>
      <c r="M294" s="22">
        <v>0</v>
      </c>
      <c r="N294" s="22">
        <v>0</v>
      </c>
      <c r="O294" s="22"/>
      <c r="P294" s="22"/>
      <c r="Q294" s="35">
        <v>0</v>
      </c>
      <c r="R294" s="36">
        <v>0</v>
      </c>
      <c r="S294" s="22">
        <v>0</v>
      </c>
      <c r="T294" s="22">
        <f t="shared" si="327"/>
        <v>0</v>
      </c>
      <c r="U294" s="22">
        <v>0</v>
      </c>
      <c r="V294" s="22">
        <v>0</v>
      </c>
      <c r="W294" s="22">
        <v>0</v>
      </c>
      <c r="X294" s="22"/>
      <c r="Y294" s="22">
        <v>0</v>
      </c>
      <c r="Z294" s="22">
        <v>0</v>
      </c>
      <c r="AA294" s="22"/>
      <c r="AB294" s="22"/>
      <c r="AC294" s="22"/>
      <c r="AD294" s="22">
        <v>0</v>
      </c>
      <c r="AE294" s="22">
        <v>0</v>
      </c>
      <c r="AF294" s="35">
        <f t="shared" si="328"/>
        <v>10000</v>
      </c>
      <c r="AG294" s="36"/>
      <c r="AH294" s="22"/>
      <c r="AI294" s="22"/>
      <c r="AJ294" s="22">
        <v>10000</v>
      </c>
      <c r="AK294" s="47"/>
      <c r="AL294" s="48"/>
      <c r="AM294" s="51">
        <v>0</v>
      </c>
      <c r="AN294" s="22"/>
      <c r="AO294" s="22">
        <v>0</v>
      </c>
      <c r="AP294" s="22">
        <f t="shared" si="329"/>
        <v>430000</v>
      </c>
      <c r="AQ294" s="22"/>
      <c r="AR294" s="22">
        <v>0</v>
      </c>
      <c r="AS294" s="22">
        <v>430000</v>
      </c>
      <c r="AT294" s="62" t="s">
        <v>651</v>
      </c>
    </row>
    <row r="295" spans="1:46" s="4" customFormat="1" ht="27">
      <c r="A295" s="20" t="s">
        <v>647</v>
      </c>
      <c r="B295" s="21" t="s">
        <v>652</v>
      </c>
      <c r="C295" s="22">
        <f t="shared" si="325"/>
        <v>810000</v>
      </c>
      <c r="D295" s="22">
        <f t="shared" si="326"/>
        <v>800000</v>
      </c>
      <c r="E295" s="22">
        <v>800000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35">
        <v>0</v>
      </c>
      <c r="R295" s="36">
        <v>0</v>
      </c>
      <c r="S295" s="22">
        <v>0</v>
      </c>
      <c r="T295" s="22">
        <f t="shared" si="327"/>
        <v>0</v>
      </c>
      <c r="U295" s="22">
        <v>0</v>
      </c>
      <c r="V295" s="22"/>
      <c r="W295" s="22">
        <v>0</v>
      </c>
      <c r="X295" s="22">
        <v>0</v>
      </c>
      <c r="Y295" s="22">
        <v>0</v>
      </c>
      <c r="Z295" s="22">
        <v>0</v>
      </c>
      <c r="AA295" s="22">
        <v>0</v>
      </c>
      <c r="AB295" s="22">
        <v>0</v>
      </c>
      <c r="AC295" s="22"/>
      <c r="AD295" s="22">
        <v>0</v>
      </c>
      <c r="AE295" s="22">
        <v>0</v>
      </c>
      <c r="AF295" s="35">
        <f t="shared" si="328"/>
        <v>10000</v>
      </c>
      <c r="AG295" s="36">
        <v>0</v>
      </c>
      <c r="AH295" s="22">
        <v>0</v>
      </c>
      <c r="AI295" s="22">
        <v>0</v>
      </c>
      <c r="AJ295" s="22">
        <v>10000</v>
      </c>
      <c r="AK295" s="47"/>
      <c r="AL295" s="48"/>
      <c r="AM295" s="51">
        <v>0</v>
      </c>
      <c r="AN295" s="22"/>
      <c r="AO295" s="22">
        <v>0</v>
      </c>
      <c r="AP295" s="22">
        <f t="shared" si="329"/>
        <v>0</v>
      </c>
      <c r="AQ295" s="22"/>
      <c r="AR295" s="22">
        <v>0</v>
      </c>
      <c r="AS295" s="22">
        <v>0</v>
      </c>
      <c r="AT295" s="62"/>
    </row>
    <row r="296" spans="1:46" s="4" customFormat="1" ht="27">
      <c r="A296" s="20" t="s">
        <v>647</v>
      </c>
      <c r="B296" s="21" t="s">
        <v>653</v>
      </c>
      <c r="C296" s="22">
        <f t="shared" si="325"/>
        <v>1100000</v>
      </c>
      <c r="D296" s="22">
        <f t="shared" si="326"/>
        <v>900000</v>
      </c>
      <c r="E296" s="22">
        <v>900000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35"/>
      <c r="R296" s="36">
        <v>0</v>
      </c>
      <c r="S296" s="22">
        <v>0</v>
      </c>
      <c r="T296" s="22">
        <f t="shared" si="327"/>
        <v>0</v>
      </c>
      <c r="U296" s="22">
        <v>0</v>
      </c>
      <c r="V296" s="22"/>
      <c r="W296" s="22"/>
      <c r="X296" s="22">
        <v>0</v>
      </c>
      <c r="Y296" s="22">
        <v>0</v>
      </c>
      <c r="Z296" s="22">
        <v>0</v>
      </c>
      <c r="AA296" s="22">
        <v>0</v>
      </c>
      <c r="AB296" s="22"/>
      <c r="AC296" s="22"/>
      <c r="AD296" s="22"/>
      <c r="AE296" s="22"/>
      <c r="AF296" s="35">
        <f t="shared" si="328"/>
        <v>0</v>
      </c>
      <c r="AG296" s="36">
        <v>0</v>
      </c>
      <c r="AH296" s="22">
        <v>0</v>
      </c>
      <c r="AI296" s="22">
        <v>0</v>
      </c>
      <c r="AJ296" s="22">
        <v>0</v>
      </c>
      <c r="AK296" s="47"/>
      <c r="AL296" s="48"/>
      <c r="AM296" s="51">
        <v>0</v>
      </c>
      <c r="AN296" s="22"/>
      <c r="AO296" s="22">
        <v>0</v>
      </c>
      <c r="AP296" s="22">
        <f t="shared" si="329"/>
        <v>200000</v>
      </c>
      <c r="AQ296" s="22"/>
      <c r="AR296" s="22">
        <v>0</v>
      </c>
      <c r="AS296" s="22">
        <v>200000</v>
      </c>
      <c r="AT296" s="62" t="s">
        <v>654</v>
      </c>
    </row>
    <row r="297" spans="1:46" s="5" customFormat="1" ht="13.5">
      <c r="A297" s="14" t="s">
        <v>655</v>
      </c>
      <c r="B297" s="18" t="s">
        <v>656</v>
      </c>
      <c r="C297" s="19">
        <f aca="true" t="shared" si="330" ref="C297:AJ297">SUM(C298:C300)</f>
        <v>8360637</v>
      </c>
      <c r="D297" s="19">
        <f t="shared" si="330"/>
        <v>4981303</v>
      </c>
      <c r="E297" s="19">
        <f t="shared" si="330"/>
        <v>2561412</v>
      </c>
      <c r="F297" s="19">
        <f t="shared" si="330"/>
        <v>0</v>
      </c>
      <c r="G297" s="19">
        <f t="shared" si="330"/>
        <v>0</v>
      </c>
      <c r="H297" s="19">
        <f t="shared" si="330"/>
        <v>41760</v>
      </c>
      <c r="I297" s="19">
        <f t="shared" si="330"/>
        <v>88200</v>
      </c>
      <c r="J297" s="19">
        <f t="shared" si="330"/>
        <v>146400</v>
      </c>
      <c r="K297" s="19">
        <f t="shared" si="330"/>
        <v>976488</v>
      </c>
      <c r="L297" s="19">
        <f t="shared" si="330"/>
        <v>581052</v>
      </c>
      <c r="M297" s="19">
        <f t="shared" si="330"/>
        <v>121290</v>
      </c>
      <c r="N297" s="19">
        <f t="shared" si="330"/>
        <v>45000</v>
      </c>
      <c r="O297" s="19">
        <f t="shared" si="330"/>
        <v>204000</v>
      </c>
      <c r="P297" s="19">
        <f t="shared" si="330"/>
        <v>213451</v>
      </c>
      <c r="Q297" s="33">
        <f t="shared" si="330"/>
        <v>0</v>
      </c>
      <c r="R297" s="34">
        <f t="shared" si="330"/>
        <v>0</v>
      </c>
      <c r="S297" s="19">
        <f t="shared" si="330"/>
        <v>2250</v>
      </c>
      <c r="T297" s="19">
        <f t="shared" si="330"/>
        <v>1487944</v>
      </c>
      <c r="U297" s="19">
        <f t="shared" si="330"/>
        <v>0</v>
      </c>
      <c r="V297" s="19">
        <f t="shared" si="330"/>
        <v>0</v>
      </c>
      <c r="W297" s="19">
        <f t="shared" si="330"/>
        <v>504120</v>
      </c>
      <c r="X297" s="19">
        <f t="shared" si="330"/>
        <v>586444</v>
      </c>
      <c r="Y297" s="19">
        <f t="shared" si="330"/>
        <v>0</v>
      </c>
      <c r="Z297" s="19">
        <f t="shared" si="330"/>
        <v>0</v>
      </c>
      <c r="AA297" s="19">
        <f t="shared" si="330"/>
        <v>354096</v>
      </c>
      <c r="AB297" s="19">
        <f t="shared" si="330"/>
        <v>660</v>
      </c>
      <c r="AC297" s="19">
        <f t="shared" si="330"/>
        <v>42624</v>
      </c>
      <c r="AD297" s="19">
        <f t="shared" si="330"/>
        <v>0</v>
      </c>
      <c r="AE297" s="19">
        <f t="shared" si="330"/>
        <v>0</v>
      </c>
      <c r="AF297" s="33">
        <f t="shared" si="330"/>
        <v>521590</v>
      </c>
      <c r="AG297" s="34">
        <f t="shared" si="330"/>
        <v>112500</v>
      </c>
      <c r="AH297" s="19">
        <f t="shared" si="330"/>
        <v>40000</v>
      </c>
      <c r="AI297" s="19">
        <f t="shared" si="330"/>
        <v>69090</v>
      </c>
      <c r="AJ297" s="19">
        <f t="shared" si="330"/>
        <v>60000</v>
      </c>
      <c r="AK297" s="47"/>
      <c r="AL297" s="48"/>
      <c r="AM297" s="50">
        <f aca="true" t="shared" si="331" ref="AM297:AS297">SUM(AM298:AM300)</f>
        <v>0</v>
      </c>
      <c r="AN297" s="19">
        <f t="shared" si="331"/>
        <v>40000</v>
      </c>
      <c r="AO297" s="19">
        <f t="shared" si="331"/>
        <v>200000</v>
      </c>
      <c r="AP297" s="19">
        <f t="shared" si="331"/>
        <v>1369800</v>
      </c>
      <c r="AQ297" s="19">
        <f t="shared" si="331"/>
        <v>0</v>
      </c>
      <c r="AR297" s="19">
        <f t="shared" si="331"/>
        <v>140000</v>
      </c>
      <c r="AS297" s="19">
        <f t="shared" si="331"/>
        <v>1229800</v>
      </c>
      <c r="AT297" s="61"/>
    </row>
    <row r="298" spans="1:46" s="4" customFormat="1" ht="30" customHeight="1">
      <c r="A298" s="20" t="s">
        <v>657</v>
      </c>
      <c r="B298" s="21" t="s">
        <v>658</v>
      </c>
      <c r="C298" s="22">
        <f aca="true" t="shared" si="332" ref="C298:C300">D298+T298+AF298+AP298</f>
        <v>1990398</v>
      </c>
      <c r="D298" s="22">
        <f aca="true" t="shared" si="333" ref="D298:D300">SUM(E298:S298)</f>
        <v>535842</v>
      </c>
      <c r="E298" s="22">
        <v>256944</v>
      </c>
      <c r="F298" s="22">
        <v>0</v>
      </c>
      <c r="G298" s="22">
        <v>0</v>
      </c>
      <c r="H298" s="22">
        <v>0</v>
      </c>
      <c r="I298" s="22">
        <v>7056</v>
      </c>
      <c r="J298" s="22">
        <v>146400</v>
      </c>
      <c r="K298" s="22">
        <v>0</v>
      </c>
      <c r="L298" s="22">
        <v>0</v>
      </c>
      <c r="M298" s="22">
        <v>41250</v>
      </c>
      <c r="N298" s="22">
        <v>45000</v>
      </c>
      <c r="O298" s="22">
        <v>17600</v>
      </c>
      <c r="P298" s="22">
        <v>21412</v>
      </c>
      <c r="Q298" s="35">
        <v>0</v>
      </c>
      <c r="R298" s="36">
        <v>0</v>
      </c>
      <c r="S298" s="22">
        <v>180</v>
      </c>
      <c r="T298" s="22">
        <f aca="true" t="shared" si="334" ref="T298:T300">SUM(U298:AE298)</f>
        <v>301466</v>
      </c>
      <c r="U298" s="22">
        <v>0</v>
      </c>
      <c r="V298" s="22">
        <v>0</v>
      </c>
      <c r="W298" s="22">
        <v>132036</v>
      </c>
      <c r="X298" s="22">
        <v>135884</v>
      </c>
      <c r="Y298" s="22">
        <v>0</v>
      </c>
      <c r="Z298" s="22">
        <v>0</v>
      </c>
      <c r="AA298" s="22">
        <v>33396</v>
      </c>
      <c r="AB298" s="22">
        <v>150</v>
      </c>
      <c r="AC298" s="22">
        <v>0</v>
      </c>
      <c r="AD298" s="22">
        <v>0</v>
      </c>
      <c r="AE298" s="22">
        <v>0</v>
      </c>
      <c r="AF298" s="35">
        <f aca="true" t="shared" si="335" ref="AF298:AF300">SUM(AG298:AO298)</f>
        <v>418090</v>
      </c>
      <c r="AG298" s="36">
        <v>9000</v>
      </c>
      <c r="AH298" s="22">
        <v>40000</v>
      </c>
      <c r="AI298" s="22">
        <v>69090</v>
      </c>
      <c r="AJ298" s="22">
        <v>60000</v>
      </c>
      <c r="AK298" s="47"/>
      <c r="AL298" s="48"/>
      <c r="AM298" s="51">
        <v>0</v>
      </c>
      <c r="AN298" s="22">
        <v>40000</v>
      </c>
      <c r="AO298" s="22">
        <v>200000</v>
      </c>
      <c r="AP298" s="22">
        <f aca="true" t="shared" si="336" ref="AP298:AP300">SUM(AQ298:AS298)</f>
        <v>735000</v>
      </c>
      <c r="AQ298" s="22"/>
      <c r="AR298" s="22">
        <v>140000</v>
      </c>
      <c r="AS298" s="22">
        <v>595000</v>
      </c>
      <c r="AT298" s="59" t="s">
        <v>659</v>
      </c>
    </row>
    <row r="299" spans="1:46" s="4" customFormat="1" ht="30" customHeight="1">
      <c r="A299" s="20" t="s">
        <v>660</v>
      </c>
      <c r="B299" s="21" t="s">
        <v>661</v>
      </c>
      <c r="C299" s="22">
        <f t="shared" si="332"/>
        <v>5735439</v>
      </c>
      <c r="D299" s="22">
        <f t="shared" si="333"/>
        <v>4445461</v>
      </c>
      <c r="E299" s="22">
        <v>2304468</v>
      </c>
      <c r="F299" s="22">
        <v>0</v>
      </c>
      <c r="G299" s="22">
        <v>0</v>
      </c>
      <c r="H299" s="22">
        <v>41760</v>
      </c>
      <c r="I299" s="22">
        <v>81144</v>
      </c>
      <c r="J299" s="22">
        <v>0</v>
      </c>
      <c r="K299" s="22">
        <v>976488</v>
      </c>
      <c r="L299" s="22">
        <v>581052</v>
      </c>
      <c r="M299" s="22">
        <v>80040</v>
      </c>
      <c r="N299" s="22">
        <v>0</v>
      </c>
      <c r="O299" s="22">
        <v>186400</v>
      </c>
      <c r="P299" s="22">
        <v>192039</v>
      </c>
      <c r="Q299" s="35">
        <v>0</v>
      </c>
      <c r="R299" s="36">
        <v>0</v>
      </c>
      <c r="S299" s="22">
        <v>2070</v>
      </c>
      <c r="T299" s="22">
        <f t="shared" si="334"/>
        <v>1186478</v>
      </c>
      <c r="U299" s="22">
        <v>0</v>
      </c>
      <c r="V299" s="22">
        <v>0</v>
      </c>
      <c r="W299" s="22">
        <v>372084</v>
      </c>
      <c r="X299" s="22">
        <v>450560</v>
      </c>
      <c r="Y299" s="22">
        <v>0</v>
      </c>
      <c r="Z299" s="22">
        <v>0</v>
      </c>
      <c r="AA299" s="22">
        <v>320700</v>
      </c>
      <c r="AB299" s="22">
        <v>510</v>
      </c>
      <c r="AC299" s="22">
        <v>42624</v>
      </c>
      <c r="AD299" s="22">
        <v>0</v>
      </c>
      <c r="AE299" s="22">
        <v>0</v>
      </c>
      <c r="AF299" s="35">
        <f t="shared" si="335"/>
        <v>103500</v>
      </c>
      <c r="AG299" s="36">
        <v>103500</v>
      </c>
      <c r="AH299" s="22">
        <v>0</v>
      </c>
      <c r="AI299" s="22">
        <v>0</v>
      </c>
      <c r="AJ299" s="22">
        <v>0</v>
      </c>
      <c r="AK299" s="47"/>
      <c r="AL299" s="48"/>
      <c r="AM299" s="51">
        <v>0</v>
      </c>
      <c r="AN299" s="22"/>
      <c r="AO299" s="22"/>
      <c r="AP299" s="22">
        <f t="shared" si="336"/>
        <v>0</v>
      </c>
      <c r="AQ299" s="22"/>
      <c r="AR299" s="22"/>
      <c r="AS299" s="22"/>
      <c r="AT299" s="60"/>
    </row>
    <row r="300" spans="1:46" s="4" customFormat="1" ht="27">
      <c r="A300" s="20" t="s">
        <v>660</v>
      </c>
      <c r="B300" s="21" t="s">
        <v>662</v>
      </c>
      <c r="C300" s="22">
        <f t="shared" si="332"/>
        <v>634800</v>
      </c>
      <c r="D300" s="22">
        <f t="shared" si="333"/>
        <v>0</v>
      </c>
      <c r="E300" s="22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  <c r="Q300" s="35">
        <v>0</v>
      </c>
      <c r="R300" s="36">
        <v>0</v>
      </c>
      <c r="S300" s="22"/>
      <c r="T300" s="22">
        <f t="shared" si="334"/>
        <v>0</v>
      </c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35">
        <f t="shared" si="335"/>
        <v>0</v>
      </c>
      <c r="AG300" s="36"/>
      <c r="AH300" s="22"/>
      <c r="AI300" s="22"/>
      <c r="AJ300" s="22"/>
      <c r="AK300" s="47"/>
      <c r="AL300" s="48"/>
      <c r="AM300" s="51"/>
      <c r="AN300" s="22"/>
      <c r="AO300" s="22"/>
      <c r="AP300" s="22">
        <f t="shared" si="336"/>
        <v>634800</v>
      </c>
      <c r="AQ300" s="22"/>
      <c r="AR300" s="22">
        <v>0</v>
      </c>
      <c r="AS300" s="22">
        <v>634800</v>
      </c>
      <c r="AT300" s="62" t="s">
        <v>663</v>
      </c>
    </row>
    <row r="301" spans="1:46" s="5" customFormat="1" ht="13.5">
      <c r="A301" s="14" t="s">
        <v>664</v>
      </c>
      <c r="B301" s="18" t="s">
        <v>665</v>
      </c>
      <c r="C301" s="19">
        <f aca="true" t="shared" si="337" ref="C301:AJ301">SUM(C302)</f>
        <v>1367880</v>
      </c>
      <c r="D301" s="19">
        <f t="shared" si="337"/>
        <v>691856</v>
      </c>
      <c r="E301" s="19">
        <f t="shared" si="337"/>
        <v>305628</v>
      </c>
      <c r="F301" s="19">
        <f t="shared" si="337"/>
        <v>0</v>
      </c>
      <c r="G301" s="19">
        <f t="shared" si="337"/>
        <v>0</v>
      </c>
      <c r="H301" s="19">
        <f t="shared" si="337"/>
        <v>0</v>
      </c>
      <c r="I301" s="19">
        <f t="shared" si="337"/>
        <v>10584</v>
      </c>
      <c r="J301" s="19">
        <f t="shared" si="337"/>
        <v>202500</v>
      </c>
      <c r="K301" s="19">
        <f t="shared" si="337"/>
        <v>0</v>
      </c>
      <c r="L301" s="19">
        <f t="shared" si="337"/>
        <v>0</v>
      </c>
      <c r="M301" s="19">
        <f t="shared" si="337"/>
        <v>58975</v>
      </c>
      <c r="N301" s="19">
        <f t="shared" si="337"/>
        <v>63900</v>
      </c>
      <c r="O301" s="19">
        <f t="shared" si="337"/>
        <v>24800</v>
      </c>
      <c r="P301" s="19">
        <f t="shared" si="337"/>
        <v>25469</v>
      </c>
      <c r="Q301" s="33">
        <f t="shared" si="337"/>
        <v>0</v>
      </c>
      <c r="R301" s="34">
        <f t="shared" si="337"/>
        <v>0</v>
      </c>
      <c r="S301" s="19">
        <f t="shared" si="337"/>
        <v>0</v>
      </c>
      <c r="T301" s="19">
        <f t="shared" si="337"/>
        <v>182524</v>
      </c>
      <c r="U301" s="19">
        <f t="shared" si="337"/>
        <v>0</v>
      </c>
      <c r="V301" s="19">
        <f t="shared" si="337"/>
        <v>0</v>
      </c>
      <c r="W301" s="19">
        <f t="shared" si="337"/>
        <v>139672</v>
      </c>
      <c r="X301" s="19">
        <f t="shared" si="337"/>
        <v>240</v>
      </c>
      <c r="Y301" s="19">
        <f t="shared" si="337"/>
        <v>0</v>
      </c>
      <c r="Z301" s="19">
        <f t="shared" si="337"/>
        <v>0</v>
      </c>
      <c r="AA301" s="19">
        <f t="shared" si="337"/>
        <v>42252</v>
      </c>
      <c r="AB301" s="19">
        <f t="shared" si="337"/>
        <v>360</v>
      </c>
      <c r="AC301" s="19">
        <f t="shared" si="337"/>
        <v>0</v>
      </c>
      <c r="AD301" s="19">
        <f t="shared" si="337"/>
        <v>0</v>
      </c>
      <c r="AE301" s="19">
        <f t="shared" si="337"/>
        <v>0</v>
      </c>
      <c r="AF301" s="33">
        <f t="shared" si="337"/>
        <v>493500</v>
      </c>
      <c r="AG301" s="34">
        <f t="shared" si="337"/>
        <v>13500</v>
      </c>
      <c r="AH301" s="19">
        <f t="shared" si="337"/>
        <v>0</v>
      </c>
      <c r="AI301" s="19">
        <f t="shared" si="337"/>
        <v>0</v>
      </c>
      <c r="AJ301" s="19">
        <f t="shared" si="337"/>
        <v>30000</v>
      </c>
      <c r="AK301" s="47"/>
      <c r="AL301" s="48"/>
      <c r="AM301" s="50">
        <f aca="true" t="shared" si="338" ref="AM301:AS301">SUM(AM302)</f>
        <v>0</v>
      </c>
      <c r="AN301" s="19">
        <f t="shared" si="338"/>
        <v>450000</v>
      </c>
      <c r="AO301" s="19">
        <f t="shared" si="338"/>
        <v>0</v>
      </c>
      <c r="AP301" s="19">
        <f t="shared" si="338"/>
        <v>0</v>
      </c>
      <c r="AQ301" s="19">
        <f t="shared" si="338"/>
        <v>0</v>
      </c>
      <c r="AR301" s="19">
        <f t="shared" si="338"/>
        <v>0</v>
      </c>
      <c r="AS301" s="19">
        <f t="shared" si="338"/>
        <v>0</v>
      </c>
      <c r="AT301" s="61"/>
    </row>
    <row r="302" spans="1:46" s="4" customFormat="1" ht="27">
      <c r="A302" s="20" t="s">
        <v>666</v>
      </c>
      <c r="B302" s="21" t="s">
        <v>667</v>
      </c>
      <c r="C302" s="22">
        <f aca="true" t="shared" si="339" ref="C302:C306">D302+T302+AF302+AP302</f>
        <v>1367880</v>
      </c>
      <c r="D302" s="22">
        <f aca="true" t="shared" si="340" ref="D302:D306">SUM(E302:S302)</f>
        <v>691856</v>
      </c>
      <c r="E302" s="22">
        <v>305628</v>
      </c>
      <c r="F302" s="22">
        <v>0</v>
      </c>
      <c r="G302" s="22">
        <v>0</v>
      </c>
      <c r="H302" s="22">
        <v>0</v>
      </c>
      <c r="I302" s="22">
        <v>10584</v>
      </c>
      <c r="J302" s="22">
        <v>202500</v>
      </c>
      <c r="K302" s="22">
        <v>0</v>
      </c>
      <c r="L302" s="22">
        <v>0</v>
      </c>
      <c r="M302" s="22">
        <v>58975</v>
      </c>
      <c r="N302" s="22">
        <v>63900</v>
      </c>
      <c r="O302" s="22">
        <v>24800</v>
      </c>
      <c r="P302" s="22">
        <v>25469</v>
      </c>
      <c r="Q302" s="35">
        <v>0</v>
      </c>
      <c r="R302" s="36">
        <v>0</v>
      </c>
      <c r="S302" s="22">
        <v>0</v>
      </c>
      <c r="T302" s="22">
        <f aca="true" t="shared" si="341" ref="T302:T306">SUM(U302:AE302)</f>
        <v>182524</v>
      </c>
      <c r="U302" s="22">
        <v>0</v>
      </c>
      <c r="V302" s="22">
        <v>0</v>
      </c>
      <c r="W302" s="22">
        <v>139672</v>
      </c>
      <c r="X302" s="22">
        <v>240</v>
      </c>
      <c r="Y302" s="22">
        <v>0</v>
      </c>
      <c r="Z302" s="22">
        <v>0</v>
      </c>
      <c r="AA302" s="22">
        <v>42252</v>
      </c>
      <c r="AB302" s="22">
        <v>360</v>
      </c>
      <c r="AC302" s="22">
        <v>0</v>
      </c>
      <c r="AD302" s="22">
        <v>0</v>
      </c>
      <c r="AE302" s="22">
        <v>0</v>
      </c>
      <c r="AF302" s="35">
        <f aca="true" t="shared" si="342" ref="AF302:AF306">SUM(AG302:AO302)</f>
        <v>493500</v>
      </c>
      <c r="AG302" s="36">
        <v>13500</v>
      </c>
      <c r="AH302" s="22">
        <v>0</v>
      </c>
      <c r="AI302" s="22">
        <v>0</v>
      </c>
      <c r="AJ302" s="22">
        <v>30000</v>
      </c>
      <c r="AK302" s="47"/>
      <c r="AL302" s="48"/>
      <c r="AM302" s="51">
        <v>0</v>
      </c>
      <c r="AN302" s="22">
        <v>450000</v>
      </c>
      <c r="AO302" s="22"/>
      <c r="AP302" s="22">
        <f aca="true" t="shared" si="343" ref="AP302:AP306">SUM(AQ302:AS302)</f>
        <v>0</v>
      </c>
      <c r="AQ302" s="22"/>
      <c r="AR302" s="22">
        <v>0</v>
      </c>
      <c r="AS302" s="22">
        <v>0</v>
      </c>
      <c r="AT302" s="62" t="s">
        <v>668</v>
      </c>
    </row>
    <row r="303" spans="1:46" s="5" customFormat="1" ht="13.5">
      <c r="A303" s="14" t="s">
        <v>669</v>
      </c>
      <c r="B303" s="18" t="s">
        <v>670</v>
      </c>
      <c r="C303" s="19">
        <f aca="true" t="shared" si="344" ref="C303:AJ303">SUM(C304)</f>
        <v>975704</v>
      </c>
      <c r="D303" s="19">
        <f t="shared" si="344"/>
        <v>667976</v>
      </c>
      <c r="E303" s="19">
        <f t="shared" si="344"/>
        <v>335856</v>
      </c>
      <c r="F303" s="19">
        <f t="shared" si="344"/>
        <v>0</v>
      </c>
      <c r="G303" s="19">
        <f t="shared" si="344"/>
        <v>0</v>
      </c>
      <c r="H303" s="19">
        <f t="shared" si="344"/>
        <v>0</v>
      </c>
      <c r="I303" s="19">
        <f t="shared" si="344"/>
        <v>14112</v>
      </c>
      <c r="J303" s="19">
        <f t="shared" si="344"/>
        <v>0</v>
      </c>
      <c r="K303" s="19">
        <f t="shared" si="344"/>
        <v>163392</v>
      </c>
      <c r="L303" s="19">
        <f t="shared" si="344"/>
        <v>96228</v>
      </c>
      <c r="M303" s="19">
        <f t="shared" si="344"/>
        <v>0</v>
      </c>
      <c r="N303" s="19">
        <f t="shared" si="344"/>
        <v>0</v>
      </c>
      <c r="O303" s="19">
        <f t="shared" si="344"/>
        <v>30400</v>
      </c>
      <c r="P303" s="19">
        <f t="shared" si="344"/>
        <v>27988</v>
      </c>
      <c r="Q303" s="33">
        <f t="shared" si="344"/>
        <v>0</v>
      </c>
      <c r="R303" s="34">
        <f t="shared" si="344"/>
        <v>0</v>
      </c>
      <c r="S303" s="19">
        <f t="shared" si="344"/>
        <v>0</v>
      </c>
      <c r="T303" s="19">
        <f t="shared" si="344"/>
        <v>49728</v>
      </c>
      <c r="U303" s="19">
        <f t="shared" si="344"/>
        <v>0</v>
      </c>
      <c r="V303" s="19">
        <f t="shared" si="344"/>
        <v>0</v>
      </c>
      <c r="W303" s="19">
        <f t="shared" si="344"/>
        <v>0</v>
      </c>
      <c r="X303" s="19">
        <f t="shared" si="344"/>
        <v>0</v>
      </c>
      <c r="Y303" s="19">
        <f t="shared" si="344"/>
        <v>0</v>
      </c>
      <c r="Z303" s="19">
        <f t="shared" si="344"/>
        <v>0</v>
      </c>
      <c r="AA303" s="19">
        <f t="shared" si="344"/>
        <v>49368</v>
      </c>
      <c r="AB303" s="19">
        <f t="shared" si="344"/>
        <v>360</v>
      </c>
      <c r="AC303" s="19">
        <f t="shared" si="344"/>
        <v>0</v>
      </c>
      <c r="AD303" s="19">
        <f t="shared" si="344"/>
        <v>0</v>
      </c>
      <c r="AE303" s="19">
        <f t="shared" si="344"/>
        <v>0</v>
      </c>
      <c r="AF303" s="33">
        <f t="shared" si="344"/>
        <v>98000</v>
      </c>
      <c r="AG303" s="34">
        <f t="shared" si="344"/>
        <v>18000</v>
      </c>
      <c r="AH303" s="19">
        <f t="shared" si="344"/>
        <v>0</v>
      </c>
      <c r="AI303" s="19">
        <f t="shared" si="344"/>
        <v>0</v>
      </c>
      <c r="AJ303" s="19">
        <f t="shared" si="344"/>
        <v>0</v>
      </c>
      <c r="AK303" s="47"/>
      <c r="AL303" s="48"/>
      <c r="AM303" s="50">
        <f aca="true" t="shared" si="345" ref="AM303:AS303">SUM(AM304)</f>
        <v>0</v>
      </c>
      <c r="AN303" s="19">
        <f t="shared" si="345"/>
        <v>0</v>
      </c>
      <c r="AO303" s="19">
        <f t="shared" si="345"/>
        <v>80000</v>
      </c>
      <c r="AP303" s="19">
        <f t="shared" si="345"/>
        <v>160000</v>
      </c>
      <c r="AQ303" s="19">
        <f t="shared" si="345"/>
        <v>0</v>
      </c>
      <c r="AR303" s="19">
        <f t="shared" si="345"/>
        <v>0</v>
      </c>
      <c r="AS303" s="19">
        <f t="shared" si="345"/>
        <v>160000</v>
      </c>
      <c r="AT303" s="61"/>
    </row>
    <row r="304" spans="1:46" s="4" customFormat="1" ht="27">
      <c r="A304" s="20" t="s">
        <v>671</v>
      </c>
      <c r="B304" s="21" t="s">
        <v>672</v>
      </c>
      <c r="C304" s="22">
        <f t="shared" si="339"/>
        <v>975704</v>
      </c>
      <c r="D304" s="22">
        <f t="shared" si="340"/>
        <v>667976</v>
      </c>
      <c r="E304" s="22">
        <v>335856</v>
      </c>
      <c r="F304" s="22">
        <v>0</v>
      </c>
      <c r="G304" s="22">
        <v>0</v>
      </c>
      <c r="H304" s="22">
        <v>0</v>
      </c>
      <c r="I304" s="22">
        <v>14112</v>
      </c>
      <c r="J304" s="22">
        <v>0</v>
      </c>
      <c r="K304" s="22">
        <v>163392</v>
      </c>
      <c r="L304" s="22">
        <v>96228</v>
      </c>
      <c r="M304" s="22">
        <v>0</v>
      </c>
      <c r="N304" s="22">
        <v>0</v>
      </c>
      <c r="O304" s="22">
        <v>30400</v>
      </c>
      <c r="P304" s="22">
        <v>27988</v>
      </c>
      <c r="Q304" s="35">
        <v>0</v>
      </c>
      <c r="R304" s="36">
        <v>0</v>
      </c>
      <c r="S304" s="22">
        <v>0</v>
      </c>
      <c r="T304" s="22">
        <f t="shared" si="341"/>
        <v>49728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49368</v>
      </c>
      <c r="AB304" s="22">
        <v>360</v>
      </c>
      <c r="AC304" s="22">
        <v>0</v>
      </c>
      <c r="AD304" s="22">
        <v>0</v>
      </c>
      <c r="AE304" s="22">
        <v>0</v>
      </c>
      <c r="AF304" s="35">
        <f t="shared" si="342"/>
        <v>98000</v>
      </c>
      <c r="AG304" s="36">
        <v>18000</v>
      </c>
      <c r="AH304" s="22">
        <v>0</v>
      </c>
      <c r="AI304" s="22">
        <v>0</v>
      </c>
      <c r="AJ304" s="22"/>
      <c r="AK304" s="47"/>
      <c r="AL304" s="48"/>
      <c r="AM304" s="51">
        <v>0</v>
      </c>
      <c r="AN304" s="22"/>
      <c r="AO304" s="22">
        <v>80000</v>
      </c>
      <c r="AP304" s="22">
        <f t="shared" si="343"/>
        <v>160000</v>
      </c>
      <c r="AQ304" s="22"/>
      <c r="AR304" s="22"/>
      <c r="AS304" s="22">
        <v>160000</v>
      </c>
      <c r="AT304" s="62" t="s">
        <v>673</v>
      </c>
    </row>
    <row r="305" spans="1:46" s="5" customFormat="1" ht="13.5">
      <c r="A305" s="14" t="s">
        <v>674</v>
      </c>
      <c r="B305" s="18" t="s">
        <v>675</v>
      </c>
      <c r="C305" s="19">
        <f aca="true" t="shared" si="346" ref="C305:AJ305">SUM(C306)</f>
        <v>30000</v>
      </c>
      <c r="D305" s="19">
        <f t="shared" si="346"/>
        <v>0</v>
      </c>
      <c r="E305" s="19">
        <f t="shared" si="346"/>
        <v>0</v>
      </c>
      <c r="F305" s="19">
        <f t="shared" si="346"/>
        <v>0</v>
      </c>
      <c r="G305" s="19">
        <f t="shared" si="346"/>
        <v>0</v>
      </c>
      <c r="H305" s="19">
        <f t="shared" si="346"/>
        <v>0</v>
      </c>
      <c r="I305" s="19">
        <f t="shared" si="346"/>
        <v>0</v>
      </c>
      <c r="J305" s="19">
        <f t="shared" si="346"/>
        <v>0</v>
      </c>
      <c r="K305" s="19">
        <f t="shared" si="346"/>
        <v>0</v>
      </c>
      <c r="L305" s="19">
        <f t="shared" si="346"/>
        <v>0</v>
      </c>
      <c r="M305" s="19">
        <f t="shared" si="346"/>
        <v>0</v>
      </c>
      <c r="N305" s="19">
        <f t="shared" si="346"/>
        <v>0</v>
      </c>
      <c r="O305" s="19">
        <f t="shared" si="346"/>
        <v>0</v>
      </c>
      <c r="P305" s="19">
        <f t="shared" si="346"/>
        <v>0</v>
      </c>
      <c r="Q305" s="33">
        <f t="shared" si="346"/>
        <v>0</v>
      </c>
      <c r="R305" s="34">
        <f t="shared" si="346"/>
        <v>0</v>
      </c>
      <c r="S305" s="19">
        <f t="shared" si="346"/>
        <v>0</v>
      </c>
      <c r="T305" s="19">
        <f t="shared" si="346"/>
        <v>0</v>
      </c>
      <c r="U305" s="19">
        <f t="shared" si="346"/>
        <v>0</v>
      </c>
      <c r="V305" s="19">
        <f t="shared" si="346"/>
        <v>0</v>
      </c>
      <c r="W305" s="19">
        <f t="shared" si="346"/>
        <v>0</v>
      </c>
      <c r="X305" s="19">
        <f t="shared" si="346"/>
        <v>0</v>
      </c>
      <c r="Y305" s="19">
        <f t="shared" si="346"/>
        <v>0</v>
      </c>
      <c r="Z305" s="19">
        <f t="shared" si="346"/>
        <v>0</v>
      </c>
      <c r="AA305" s="19">
        <f t="shared" si="346"/>
        <v>0</v>
      </c>
      <c r="AB305" s="19">
        <f t="shared" si="346"/>
        <v>0</v>
      </c>
      <c r="AC305" s="19">
        <f t="shared" si="346"/>
        <v>0</v>
      </c>
      <c r="AD305" s="19">
        <f t="shared" si="346"/>
        <v>0</v>
      </c>
      <c r="AE305" s="19">
        <f t="shared" si="346"/>
        <v>0</v>
      </c>
      <c r="AF305" s="33">
        <f t="shared" si="346"/>
        <v>30000</v>
      </c>
      <c r="AG305" s="34">
        <f t="shared" si="346"/>
        <v>0</v>
      </c>
      <c r="AH305" s="19">
        <f t="shared" si="346"/>
        <v>0</v>
      </c>
      <c r="AI305" s="19">
        <f t="shared" si="346"/>
        <v>0</v>
      </c>
      <c r="AJ305" s="19">
        <f t="shared" si="346"/>
        <v>0</v>
      </c>
      <c r="AK305" s="47"/>
      <c r="AL305" s="48"/>
      <c r="AM305" s="50">
        <f aca="true" t="shared" si="347" ref="AM305:AS305">SUM(AM306)</f>
        <v>0</v>
      </c>
      <c r="AN305" s="19">
        <f t="shared" si="347"/>
        <v>0</v>
      </c>
      <c r="AO305" s="19">
        <f t="shared" si="347"/>
        <v>30000</v>
      </c>
      <c r="AP305" s="19">
        <f t="shared" si="347"/>
        <v>0</v>
      </c>
      <c r="AQ305" s="19">
        <f t="shared" si="347"/>
        <v>0</v>
      </c>
      <c r="AR305" s="19">
        <f t="shared" si="347"/>
        <v>0</v>
      </c>
      <c r="AS305" s="19">
        <f t="shared" si="347"/>
        <v>0</v>
      </c>
      <c r="AT305" s="61"/>
    </row>
    <row r="306" spans="1:46" s="4" customFormat="1" ht="21" customHeight="1">
      <c r="A306" s="20" t="s">
        <v>676</v>
      </c>
      <c r="B306" s="21" t="s">
        <v>677</v>
      </c>
      <c r="C306" s="22">
        <f t="shared" si="339"/>
        <v>30000</v>
      </c>
      <c r="D306" s="22">
        <f t="shared" si="340"/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35">
        <v>0</v>
      </c>
      <c r="R306" s="36">
        <v>0</v>
      </c>
      <c r="S306" s="22">
        <v>0</v>
      </c>
      <c r="T306" s="22">
        <f t="shared" si="341"/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35">
        <f t="shared" si="342"/>
        <v>30000</v>
      </c>
      <c r="AG306" s="36">
        <v>0</v>
      </c>
      <c r="AH306" s="22">
        <v>0</v>
      </c>
      <c r="AI306" s="22">
        <v>0</v>
      </c>
      <c r="AJ306" s="22">
        <v>0</v>
      </c>
      <c r="AK306" s="47"/>
      <c r="AL306" s="48"/>
      <c r="AM306" s="51">
        <v>0</v>
      </c>
      <c r="AN306" s="22"/>
      <c r="AO306" s="22">
        <v>30000</v>
      </c>
      <c r="AP306" s="22">
        <f t="shared" si="343"/>
        <v>0</v>
      </c>
      <c r="AQ306" s="22"/>
      <c r="AR306" s="22">
        <v>0</v>
      </c>
      <c r="AS306" s="22">
        <v>0</v>
      </c>
      <c r="AT306" s="62" t="s">
        <v>678</v>
      </c>
    </row>
    <row r="307" spans="1:46" s="5" customFormat="1" ht="21" customHeight="1">
      <c r="A307" s="14" t="s">
        <v>679</v>
      </c>
      <c r="B307" s="18" t="s">
        <v>680</v>
      </c>
      <c r="C307" s="19">
        <f aca="true" t="shared" si="348" ref="C307:AJ307">C308</f>
        <v>6965685</v>
      </c>
      <c r="D307" s="19">
        <f t="shared" si="348"/>
        <v>4359099</v>
      </c>
      <c r="E307" s="19">
        <f t="shared" si="348"/>
        <v>2247144</v>
      </c>
      <c r="F307" s="19">
        <f t="shared" si="348"/>
        <v>0</v>
      </c>
      <c r="G307" s="19">
        <f t="shared" si="348"/>
        <v>0</v>
      </c>
      <c r="H307" s="19">
        <f t="shared" si="348"/>
        <v>0</v>
      </c>
      <c r="I307" s="19">
        <f t="shared" si="348"/>
        <v>72912</v>
      </c>
      <c r="J307" s="19">
        <f t="shared" si="348"/>
        <v>193800</v>
      </c>
      <c r="K307" s="19">
        <f t="shared" si="348"/>
        <v>743712</v>
      </c>
      <c r="L307" s="19">
        <f t="shared" si="348"/>
        <v>440088</v>
      </c>
      <c r="M307" s="19">
        <f t="shared" si="348"/>
        <v>52925</v>
      </c>
      <c r="N307" s="19">
        <f t="shared" si="348"/>
        <v>59100</v>
      </c>
      <c r="O307" s="19">
        <f t="shared" si="348"/>
        <v>165600</v>
      </c>
      <c r="P307" s="19">
        <f t="shared" si="348"/>
        <v>187262</v>
      </c>
      <c r="Q307" s="33">
        <f t="shared" si="348"/>
        <v>196316</v>
      </c>
      <c r="R307" s="34">
        <f t="shared" si="348"/>
        <v>0</v>
      </c>
      <c r="S307" s="19">
        <f t="shared" si="348"/>
        <v>240</v>
      </c>
      <c r="T307" s="19">
        <f t="shared" si="348"/>
        <v>585886</v>
      </c>
      <c r="U307" s="19">
        <f t="shared" si="348"/>
        <v>0</v>
      </c>
      <c r="V307" s="19">
        <f t="shared" si="348"/>
        <v>0</v>
      </c>
      <c r="W307" s="19">
        <f t="shared" si="348"/>
        <v>254472</v>
      </c>
      <c r="X307" s="19">
        <f t="shared" si="348"/>
        <v>106000</v>
      </c>
      <c r="Y307" s="19">
        <f t="shared" si="348"/>
        <v>0</v>
      </c>
      <c r="Z307" s="19">
        <f t="shared" si="348"/>
        <v>0</v>
      </c>
      <c r="AA307" s="19">
        <f t="shared" si="348"/>
        <v>217020</v>
      </c>
      <c r="AB307" s="19">
        <f t="shared" si="348"/>
        <v>1290</v>
      </c>
      <c r="AC307" s="19">
        <f t="shared" si="348"/>
        <v>7104</v>
      </c>
      <c r="AD307" s="19">
        <f t="shared" si="348"/>
        <v>0</v>
      </c>
      <c r="AE307" s="19">
        <f t="shared" si="348"/>
        <v>0</v>
      </c>
      <c r="AF307" s="33">
        <f t="shared" si="348"/>
        <v>1377500</v>
      </c>
      <c r="AG307" s="34">
        <f t="shared" si="348"/>
        <v>67500</v>
      </c>
      <c r="AH307" s="19">
        <f t="shared" si="348"/>
        <v>20000</v>
      </c>
      <c r="AI307" s="19">
        <f t="shared" si="348"/>
        <v>40000</v>
      </c>
      <c r="AJ307" s="19">
        <f t="shared" si="348"/>
        <v>60000</v>
      </c>
      <c r="AK307" s="47"/>
      <c r="AL307" s="48"/>
      <c r="AM307" s="50">
        <f aca="true" t="shared" si="349" ref="AM307:AS307">AM308</f>
        <v>0</v>
      </c>
      <c r="AN307" s="19">
        <f t="shared" si="349"/>
        <v>40000</v>
      </c>
      <c r="AO307" s="19">
        <f t="shared" si="349"/>
        <v>1150000</v>
      </c>
      <c r="AP307" s="19">
        <f t="shared" si="349"/>
        <v>643200</v>
      </c>
      <c r="AQ307" s="19">
        <f t="shared" si="349"/>
        <v>0</v>
      </c>
      <c r="AR307" s="19">
        <f t="shared" si="349"/>
        <v>0</v>
      </c>
      <c r="AS307" s="19">
        <f t="shared" si="349"/>
        <v>643200</v>
      </c>
      <c r="AT307" s="61"/>
    </row>
    <row r="308" spans="1:46" s="5" customFormat="1" ht="21" customHeight="1">
      <c r="A308" s="14" t="s">
        <v>681</v>
      </c>
      <c r="B308" s="18" t="s">
        <v>682</v>
      </c>
      <c r="C308" s="19">
        <f aca="true" t="shared" si="350" ref="C308:AJ308">SUM(C309:C311)</f>
        <v>6965685</v>
      </c>
      <c r="D308" s="19">
        <f t="shared" si="350"/>
        <v>4359099</v>
      </c>
      <c r="E308" s="19">
        <f t="shared" si="350"/>
        <v>2247144</v>
      </c>
      <c r="F308" s="19">
        <f t="shared" si="350"/>
        <v>0</v>
      </c>
      <c r="G308" s="19">
        <f t="shared" si="350"/>
        <v>0</v>
      </c>
      <c r="H308" s="19">
        <f t="shared" si="350"/>
        <v>0</v>
      </c>
      <c r="I308" s="19">
        <f t="shared" si="350"/>
        <v>72912</v>
      </c>
      <c r="J308" s="19">
        <f t="shared" si="350"/>
        <v>193800</v>
      </c>
      <c r="K308" s="19">
        <f t="shared" si="350"/>
        <v>743712</v>
      </c>
      <c r="L308" s="19">
        <f t="shared" si="350"/>
        <v>440088</v>
      </c>
      <c r="M308" s="19">
        <f t="shared" si="350"/>
        <v>52925</v>
      </c>
      <c r="N308" s="19">
        <f t="shared" si="350"/>
        <v>59100</v>
      </c>
      <c r="O308" s="19">
        <f t="shared" si="350"/>
        <v>165600</v>
      </c>
      <c r="P308" s="19">
        <f t="shared" si="350"/>
        <v>187262</v>
      </c>
      <c r="Q308" s="33">
        <f t="shared" si="350"/>
        <v>196316</v>
      </c>
      <c r="R308" s="34">
        <f t="shared" si="350"/>
        <v>0</v>
      </c>
      <c r="S308" s="19">
        <f t="shared" si="350"/>
        <v>240</v>
      </c>
      <c r="T308" s="19">
        <f t="shared" si="350"/>
        <v>585886</v>
      </c>
      <c r="U308" s="19">
        <f t="shared" si="350"/>
        <v>0</v>
      </c>
      <c r="V308" s="19">
        <f t="shared" si="350"/>
        <v>0</v>
      </c>
      <c r="W308" s="19">
        <f t="shared" si="350"/>
        <v>254472</v>
      </c>
      <c r="X308" s="19">
        <f t="shared" si="350"/>
        <v>106000</v>
      </c>
      <c r="Y308" s="19">
        <f t="shared" si="350"/>
        <v>0</v>
      </c>
      <c r="Z308" s="19">
        <f t="shared" si="350"/>
        <v>0</v>
      </c>
      <c r="AA308" s="19">
        <f t="shared" si="350"/>
        <v>217020</v>
      </c>
      <c r="AB308" s="19">
        <f t="shared" si="350"/>
        <v>1290</v>
      </c>
      <c r="AC308" s="19">
        <f t="shared" si="350"/>
        <v>7104</v>
      </c>
      <c r="AD308" s="19">
        <f t="shared" si="350"/>
        <v>0</v>
      </c>
      <c r="AE308" s="19">
        <f t="shared" si="350"/>
        <v>0</v>
      </c>
      <c r="AF308" s="33">
        <f t="shared" si="350"/>
        <v>1377500</v>
      </c>
      <c r="AG308" s="34">
        <f t="shared" si="350"/>
        <v>67500</v>
      </c>
      <c r="AH308" s="19">
        <f t="shared" si="350"/>
        <v>20000</v>
      </c>
      <c r="AI308" s="19">
        <f t="shared" si="350"/>
        <v>40000</v>
      </c>
      <c r="AJ308" s="19">
        <f t="shared" si="350"/>
        <v>60000</v>
      </c>
      <c r="AK308" s="47"/>
      <c r="AL308" s="48"/>
      <c r="AM308" s="50">
        <f aca="true" t="shared" si="351" ref="AM308:AS308">SUM(AM309:AM311)</f>
        <v>0</v>
      </c>
      <c r="AN308" s="19">
        <f t="shared" si="351"/>
        <v>40000</v>
      </c>
      <c r="AO308" s="19">
        <f t="shared" si="351"/>
        <v>1150000</v>
      </c>
      <c r="AP308" s="19">
        <f t="shared" si="351"/>
        <v>643200</v>
      </c>
      <c r="AQ308" s="19">
        <f t="shared" si="351"/>
        <v>0</v>
      </c>
      <c r="AR308" s="19">
        <f t="shared" si="351"/>
        <v>0</v>
      </c>
      <c r="AS308" s="19">
        <f t="shared" si="351"/>
        <v>643200</v>
      </c>
      <c r="AT308" s="61"/>
    </row>
    <row r="309" spans="1:46" s="4" customFormat="1" ht="30.75" customHeight="1">
      <c r="A309" s="20" t="s">
        <v>683</v>
      </c>
      <c r="B309" s="21" t="s">
        <v>684</v>
      </c>
      <c r="C309" s="22">
        <f aca="true" t="shared" si="352" ref="C309:C311">D309+T309+AF309+AP309</f>
        <v>2252233</v>
      </c>
      <c r="D309" s="22">
        <f aca="true" t="shared" si="353" ref="D309:D311">SUM(E309:S309)</f>
        <v>705465</v>
      </c>
      <c r="E309" s="22">
        <v>338208</v>
      </c>
      <c r="F309" s="22">
        <v>0</v>
      </c>
      <c r="G309" s="22">
        <v>0</v>
      </c>
      <c r="H309" s="22">
        <v>0</v>
      </c>
      <c r="I309" s="22">
        <v>9408</v>
      </c>
      <c r="J309" s="22">
        <v>193800</v>
      </c>
      <c r="K309" s="22">
        <v>0</v>
      </c>
      <c r="L309" s="22">
        <v>0</v>
      </c>
      <c r="M309" s="22">
        <v>52925</v>
      </c>
      <c r="N309" s="22">
        <v>59100</v>
      </c>
      <c r="O309" s="22">
        <v>23600</v>
      </c>
      <c r="P309" s="22">
        <v>28184</v>
      </c>
      <c r="Q309" s="35">
        <v>0</v>
      </c>
      <c r="R309" s="36">
        <v>0</v>
      </c>
      <c r="S309" s="22">
        <v>240</v>
      </c>
      <c r="T309" s="22">
        <f aca="true" t="shared" si="354" ref="T309:T311">SUM(U309:AE309)</f>
        <v>314768</v>
      </c>
      <c r="U309" s="22">
        <v>0</v>
      </c>
      <c r="V309" s="22">
        <v>0</v>
      </c>
      <c r="W309" s="22">
        <v>254472</v>
      </c>
      <c r="X309" s="22">
        <v>16400</v>
      </c>
      <c r="Y309" s="22">
        <v>0</v>
      </c>
      <c r="Z309" s="22">
        <v>0</v>
      </c>
      <c r="AA309" s="22">
        <v>43716</v>
      </c>
      <c r="AB309" s="22">
        <v>180</v>
      </c>
      <c r="AC309" s="22">
        <v>0</v>
      </c>
      <c r="AD309" s="22">
        <v>0</v>
      </c>
      <c r="AE309" s="22">
        <v>0</v>
      </c>
      <c r="AF309" s="35">
        <f aca="true" t="shared" si="355" ref="AF309:AF311">SUM(AG309:AO309)</f>
        <v>792000</v>
      </c>
      <c r="AG309" s="36">
        <v>12000</v>
      </c>
      <c r="AH309" s="22">
        <v>20000</v>
      </c>
      <c r="AI309" s="22">
        <v>40000</v>
      </c>
      <c r="AJ309" s="22">
        <v>30000</v>
      </c>
      <c r="AK309" s="47"/>
      <c r="AL309" s="48"/>
      <c r="AM309" s="51"/>
      <c r="AN309" s="22">
        <v>40000</v>
      </c>
      <c r="AO309" s="22">
        <v>650000</v>
      </c>
      <c r="AP309" s="22">
        <f aca="true" t="shared" si="356" ref="AP309:AP311">SUM(AQ309:AS309)</f>
        <v>440000</v>
      </c>
      <c r="AQ309" s="22"/>
      <c r="AR309" s="22">
        <v>0</v>
      </c>
      <c r="AS309" s="22">
        <v>440000</v>
      </c>
      <c r="AT309" s="59" t="s">
        <v>685</v>
      </c>
    </row>
    <row r="310" spans="1:46" s="4" customFormat="1" ht="30.75" customHeight="1">
      <c r="A310" s="20" t="s">
        <v>686</v>
      </c>
      <c r="B310" s="21" t="s">
        <v>687</v>
      </c>
      <c r="C310" s="22">
        <f t="shared" si="352"/>
        <v>2701952</v>
      </c>
      <c r="D310" s="22">
        <f t="shared" si="353"/>
        <v>2345334</v>
      </c>
      <c r="E310" s="22">
        <v>1287288</v>
      </c>
      <c r="F310" s="22">
        <v>0</v>
      </c>
      <c r="G310" s="22">
        <v>0</v>
      </c>
      <c r="H310" s="22">
        <v>0</v>
      </c>
      <c r="I310" s="22">
        <v>43512</v>
      </c>
      <c r="J310" s="22">
        <v>0</v>
      </c>
      <c r="K310" s="22">
        <v>509412</v>
      </c>
      <c r="L310" s="22">
        <v>300648</v>
      </c>
      <c r="M310" s="22">
        <v>0</v>
      </c>
      <c r="N310" s="22">
        <v>0</v>
      </c>
      <c r="O310" s="22">
        <v>97200</v>
      </c>
      <c r="P310" s="22">
        <v>107274</v>
      </c>
      <c r="Q310" s="35">
        <v>0</v>
      </c>
      <c r="R310" s="36">
        <v>0</v>
      </c>
      <c r="S310" s="22">
        <v>0</v>
      </c>
      <c r="T310" s="22">
        <f t="shared" si="354"/>
        <v>271118</v>
      </c>
      <c r="U310" s="22">
        <v>0</v>
      </c>
      <c r="V310" s="22">
        <v>0</v>
      </c>
      <c r="W310" s="22">
        <v>0</v>
      </c>
      <c r="X310" s="22">
        <v>89600</v>
      </c>
      <c r="Y310" s="22">
        <v>0</v>
      </c>
      <c r="Z310" s="22">
        <v>0</v>
      </c>
      <c r="AA310" s="22">
        <v>173304</v>
      </c>
      <c r="AB310" s="22">
        <v>1110</v>
      </c>
      <c r="AC310" s="22">
        <v>7104</v>
      </c>
      <c r="AD310" s="22">
        <v>0</v>
      </c>
      <c r="AE310" s="22">
        <v>0</v>
      </c>
      <c r="AF310" s="35">
        <f t="shared" si="355"/>
        <v>85500</v>
      </c>
      <c r="AG310" s="36">
        <v>55500</v>
      </c>
      <c r="AH310" s="22">
        <v>0</v>
      </c>
      <c r="AI310" s="22">
        <v>0</v>
      </c>
      <c r="AJ310" s="22">
        <v>30000</v>
      </c>
      <c r="AK310" s="47"/>
      <c r="AL310" s="48"/>
      <c r="AM310" s="51">
        <v>0</v>
      </c>
      <c r="AN310" s="22"/>
      <c r="AO310" s="22">
        <v>0</v>
      </c>
      <c r="AP310" s="22">
        <f t="shared" si="356"/>
        <v>0</v>
      </c>
      <c r="AQ310" s="22"/>
      <c r="AR310" s="22">
        <v>0</v>
      </c>
      <c r="AS310" s="22">
        <v>0</v>
      </c>
      <c r="AT310" s="60"/>
    </row>
    <row r="311" spans="1:46" s="4" customFormat="1" ht="27">
      <c r="A311" s="20" t="s">
        <v>688</v>
      </c>
      <c r="B311" s="21" t="s">
        <v>689</v>
      </c>
      <c r="C311" s="22">
        <f t="shared" si="352"/>
        <v>2011500</v>
      </c>
      <c r="D311" s="22">
        <f t="shared" si="353"/>
        <v>1308300</v>
      </c>
      <c r="E311" s="22">
        <v>621648</v>
      </c>
      <c r="F311" s="22">
        <v>0</v>
      </c>
      <c r="G311" s="22">
        <v>0</v>
      </c>
      <c r="H311" s="22">
        <v>0</v>
      </c>
      <c r="I311" s="22">
        <v>19992</v>
      </c>
      <c r="J311" s="22">
        <v>0</v>
      </c>
      <c r="K311" s="22">
        <v>234300</v>
      </c>
      <c r="L311" s="22">
        <v>139440</v>
      </c>
      <c r="M311" s="22">
        <v>0</v>
      </c>
      <c r="N311" s="22">
        <v>0</v>
      </c>
      <c r="O311" s="22">
        <v>44800</v>
      </c>
      <c r="P311" s="22">
        <v>51804</v>
      </c>
      <c r="Q311" s="35">
        <v>196316</v>
      </c>
      <c r="R311" s="36">
        <v>0</v>
      </c>
      <c r="S311" s="22">
        <v>0</v>
      </c>
      <c r="T311" s="22">
        <f t="shared" si="354"/>
        <v>0</v>
      </c>
      <c r="U311" s="22">
        <v>0</v>
      </c>
      <c r="V311" s="22">
        <v>0</v>
      </c>
      <c r="W311" s="22">
        <v>0</v>
      </c>
      <c r="X311" s="22">
        <v>0</v>
      </c>
      <c r="Y311" s="22">
        <v>0</v>
      </c>
      <c r="Z311" s="22">
        <v>0</v>
      </c>
      <c r="AA311" s="22">
        <v>0</v>
      </c>
      <c r="AB311" s="22">
        <v>0</v>
      </c>
      <c r="AC311" s="22">
        <v>0</v>
      </c>
      <c r="AD311" s="22">
        <v>0</v>
      </c>
      <c r="AE311" s="22">
        <v>0</v>
      </c>
      <c r="AF311" s="35">
        <f t="shared" si="355"/>
        <v>500000</v>
      </c>
      <c r="AG311" s="36">
        <v>0</v>
      </c>
      <c r="AH311" s="22">
        <v>0</v>
      </c>
      <c r="AI311" s="22">
        <v>0</v>
      </c>
      <c r="AJ311" s="22">
        <v>0</v>
      </c>
      <c r="AK311" s="47"/>
      <c r="AL311" s="48"/>
      <c r="AM311" s="51">
        <v>0</v>
      </c>
      <c r="AN311" s="22"/>
      <c r="AO311" s="22">
        <v>500000</v>
      </c>
      <c r="AP311" s="22">
        <f t="shared" si="356"/>
        <v>203200</v>
      </c>
      <c r="AQ311" s="22"/>
      <c r="AR311" s="22">
        <v>0</v>
      </c>
      <c r="AS311" s="22">
        <v>203200</v>
      </c>
      <c r="AT311" s="62" t="s">
        <v>690</v>
      </c>
    </row>
    <row r="312" spans="1:46" s="5" customFormat="1" ht="13.5">
      <c r="A312" s="14" t="s">
        <v>691</v>
      </c>
      <c r="B312" s="18" t="s">
        <v>692</v>
      </c>
      <c r="C312" s="19">
        <f aca="true" t="shared" si="357" ref="C312:AJ312">C313+C318+C321+C323</f>
        <v>20318665.439999998</v>
      </c>
      <c r="D312" s="19">
        <f t="shared" si="357"/>
        <v>11400097</v>
      </c>
      <c r="E312" s="19">
        <f t="shared" si="357"/>
        <v>5398308</v>
      </c>
      <c r="F312" s="19">
        <f t="shared" si="357"/>
        <v>0</v>
      </c>
      <c r="G312" s="19">
        <f t="shared" si="357"/>
        <v>0</v>
      </c>
      <c r="H312" s="19">
        <f t="shared" si="357"/>
        <v>88320</v>
      </c>
      <c r="I312" s="19">
        <f t="shared" si="357"/>
        <v>218736</v>
      </c>
      <c r="J312" s="19">
        <f t="shared" si="357"/>
        <v>1156620</v>
      </c>
      <c r="K312" s="19">
        <f t="shared" si="357"/>
        <v>1789392</v>
      </c>
      <c r="L312" s="19">
        <f t="shared" si="357"/>
        <v>1053948</v>
      </c>
      <c r="M312" s="19">
        <f t="shared" si="357"/>
        <v>322575</v>
      </c>
      <c r="N312" s="19">
        <f t="shared" si="357"/>
        <v>351900</v>
      </c>
      <c r="O312" s="19">
        <f t="shared" si="357"/>
        <v>472400</v>
      </c>
      <c r="P312" s="19">
        <f t="shared" si="357"/>
        <v>445629</v>
      </c>
      <c r="Q312" s="33">
        <f t="shared" si="357"/>
        <v>0</v>
      </c>
      <c r="R312" s="34">
        <f t="shared" si="357"/>
        <v>0</v>
      </c>
      <c r="S312" s="19">
        <f t="shared" si="357"/>
        <v>102269</v>
      </c>
      <c r="T312" s="19">
        <f t="shared" si="357"/>
        <v>1837532</v>
      </c>
      <c r="U312" s="19">
        <f t="shared" si="357"/>
        <v>0</v>
      </c>
      <c r="V312" s="19">
        <f t="shared" si="357"/>
        <v>3200</v>
      </c>
      <c r="W312" s="19">
        <f t="shared" si="357"/>
        <v>902464</v>
      </c>
      <c r="X312" s="19">
        <f t="shared" si="357"/>
        <v>87600</v>
      </c>
      <c r="Y312" s="19">
        <f t="shared" si="357"/>
        <v>0</v>
      </c>
      <c r="Z312" s="19">
        <f t="shared" si="357"/>
        <v>0</v>
      </c>
      <c r="AA312" s="19">
        <f t="shared" si="357"/>
        <v>778442</v>
      </c>
      <c r="AB312" s="19">
        <f t="shared" si="357"/>
        <v>5880</v>
      </c>
      <c r="AC312" s="19">
        <f t="shared" si="357"/>
        <v>59946</v>
      </c>
      <c r="AD312" s="19">
        <f t="shared" si="357"/>
        <v>0</v>
      </c>
      <c r="AE312" s="19">
        <f t="shared" si="357"/>
        <v>0</v>
      </c>
      <c r="AF312" s="33">
        <f t="shared" si="357"/>
        <v>1629906</v>
      </c>
      <c r="AG312" s="34">
        <f t="shared" si="357"/>
        <v>237500</v>
      </c>
      <c r="AH312" s="19">
        <f t="shared" si="357"/>
        <v>58500</v>
      </c>
      <c r="AI312" s="19">
        <f t="shared" si="357"/>
        <v>63906</v>
      </c>
      <c r="AJ312" s="19">
        <f t="shared" si="357"/>
        <v>270000</v>
      </c>
      <c r="AK312" s="47"/>
      <c r="AL312" s="48"/>
      <c r="AM312" s="50">
        <f aca="true" t="shared" si="358" ref="AM312:AS312">AM313+AM318+AM321+AM323</f>
        <v>110000</v>
      </c>
      <c r="AN312" s="19">
        <f t="shared" si="358"/>
        <v>120000</v>
      </c>
      <c r="AO312" s="19">
        <f t="shared" si="358"/>
        <v>770000</v>
      </c>
      <c r="AP312" s="19">
        <f t="shared" si="358"/>
        <v>5451130.4399999995</v>
      </c>
      <c r="AQ312" s="19">
        <f t="shared" si="358"/>
        <v>0</v>
      </c>
      <c r="AR312" s="19">
        <f t="shared" si="358"/>
        <v>0</v>
      </c>
      <c r="AS312" s="19">
        <f t="shared" si="358"/>
        <v>5451130.4399999995</v>
      </c>
      <c r="AT312" s="61"/>
    </row>
    <row r="313" spans="1:46" s="5" customFormat="1" ht="13.5">
      <c r="A313" s="14" t="s">
        <v>693</v>
      </c>
      <c r="B313" s="18" t="s">
        <v>694</v>
      </c>
      <c r="C313" s="19">
        <f aca="true" t="shared" si="359" ref="C313:AJ313">SUM(C314:C317)</f>
        <v>8073148.4399999995</v>
      </c>
      <c r="D313" s="19">
        <f t="shared" si="359"/>
        <v>2485807</v>
      </c>
      <c r="E313" s="19">
        <f t="shared" si="359"/>
        <v>1178364</v>
      </c>
      <c r="F313" s="19">
        <f t="shared" si="359"/>
        <v>0</v>
      </c>
      <c r="G313" s="19">
        <f t="shared" si="359"/>
        <v>0</v>
      </c>
      <c r="H313" s="19">
        <f t="shared" si="359"/>
        <v>0</v>
      </c>
      <c r="I313" s="19">
        <f t="shared" si="359"/>
        <v>43512</v>
      </c>
      <c r="J313" s="19">
        <f t="shared" si="359"/>
        <v>294840</v>
      </c>
      <c r="K313" s="19">
        <f t="shared" si="359"/>
        <v>316032</v>
      </c>
      <c r="L313" s="19">
        <f t="shared" si="359"/>
        <v>187368</v>
      </c>
      <c r="M313" s="19">
        <f t="shared" si="359"/>
        <v>81125</v>
      </c>
      <c r="N313" s="19">
        <f t="shared" si="359"/>
        <v>88500</v>
      </c>
      <c r="O313" s="19">
        <f t="shared" si="359"/>
        <v>95600</v>
      </c>
      <c r="P313" s="19">
        <f t="shared" si="359"/>
        <v>98197</v>
      </c>
      <c r="Q313" s="33">
        <f t="shared" si="359"/>
        <v>0</v>
      </c>
      <c r="R313" s="34">
        <f t="shared" si="359"/>
        <v>0</v>
      </c>
      <c r="S313" s="19">
        <f t="shared" si="359"/>
        <v>102269</v>
      </c>
      <c r="T313" s="19">
        <f t="shared" si="359"/>
        <v>310740</v>
      </c>
      <c r="U313" s="19">
        <f t="shared" si="359"/>
        <v>0</v>
      </c>
      <c r="V313" s="19">
        <f t="shared" si="359"/>
        <v>3200</v>
      </c>
      <c r="W313" s="19">
        <f t="shared" si="359"/>
        <v>34440</v>
      </c>
      <c r="X313" s="19">
        <f t="shared" si="359"/>
        <v>52000</v>
      </c>
      <c r="Y313" s="19">
        <f t="shared" si="359"/>
        <v>0</v>
      </c>
      <c r="Z313" s="19">
        <f t="shared" si="359"/>
        <v>0</v>
      </c>
      <c r="AA313" s="19">
        <f t="shared" si="359"/>
        <v>164544</v>
      </c>
      <c r="AB313" s="19">
        <f t="shared" si="359"/>
        <v>1140</v>
      </c>
      <c r="AC313" s="19">
        <f t="shared" si="359"/>
        <v>55416</v>
      </c>
      <c r="AD313" s="19">
        <f t="shared" si="359"/>
        <v>0</v>
      </c>
      <c r="AE313" s="19">
        <f t="shared" si="359"/>
        <v>0</v>
      </c>
      <c r="AF313" s="33">
        <f t="shared" si="359"/>
        <v>264241</v>
      </c>
      <c r="AG313" s="34">
        <f t="shared" si="359"/>
        <v>55500</v>
      </c>
      <c r="AH313" s="19">
        <f t="shared" si="359"/>
        <v>8500</v>
      </c>
      <c r="AI313" s="19">
        <f t="shared" si="359"/>
        <v>20241</v>
      </c>
      <c r="AJ313" s="19">
        <f t="shared" si="359"/>
        <v>30000</v>
      </c>
      <c r="AK313" s="47"/>
      <c r="AL313" s="48"/>
      <c r="AM313" s="50">
        <f aca="true" t="shared" si="360" ref="AM313:AS313">SUM(AM314:AM317)</f>
        <v>30000</v>
      </c>
      <c r="AN313" s="19">
        <f t="shared" si="360"/>
        <v>20000</v>
      </c>
      <c r="AO313" s="19">
        <f t="shared" si="360"/>
        <v>100000</v>
      </c>
      <c r="AP313" s="19">
        <f t="shared" si="360"/>
        <v>5012360.4399999995</v>
      </c>
      <c r="AQ313" s="19">
        <f t="shared" si="360"/>
        <v>0</v>
      </c>
      <c r="AR313" s="19">
        <f t="shared" si="360"/>
        <v>0</v>
      </c>
      <c r="AS313" s="19">
        <f t="shared" si="360"/>
        <v>5012360.4399999995</v>
      </c>
      <c r="AT313" s="61"/>
    </row>
    <row r="314" spans="1:46" s="4" customFormat="1" ht="27">
      <c r="A314" s="20" t="s">
        <v>695</v>
      </c>
      <c r="B314" s="21" t="s">
        <v>696</v>
      </c>
      <c r="C314" s="22">
        <f aca="true" t="shared" si="361" ref="C314:C317">D314+T314+AF314+AP314</f>
        <v>1463402</v>
      </c>
      <c r="D314" s="22">
        <f aca="true" t="shared" si="362" ref="D314:D317">SUM(E314:S314)</f>
        <v>1144587</v>
      </c>
      <c r="E314" s="22">
        <v>486060</v>
      </c>
      <c r="F314" s="22">
        <v>0</v>
      </c>
      <c r="G314" s="22">
        <v>0</v>
      </c>
      <c r="H314" s="22">
        <v>0</v>
      </c>
      <c r="I314" s="22">
        <v>15288</v>
      </c>
      <c r="J314" s="22">
        <v>294840</v>
      </c>
      <c r="K314" s="22">
        <v>0</v>
      </c>
      <c r="L314" s="22">
        <v>0</v>
      </c>
      <c r="M314" s="22">
        <v>81125</v>
      </c>
      <c r="N314" s="22">
        <v>88500</v>
      </c>
      <c r="O314" s="22">
        <v>36000</v>
      </c>
      <c r="P314" s="22">
        <v>40505</v>
      </c>
      <c r="Q314" s="35">
        <v>0</v>
      </c>
      <c r="R314" s="36">
        <v>0</v>
      </c>
      <c r="S314" s="22">
        <v>102269</v>
      </c>
      <c r="T314" s="22">
        <f aca="true" t="shared" si="363" ref="T314:T317">SUM(U314:AE314)</f>
        <v>173574</v>
      </c>
      <c r="U314" s="22">
        <v>0</v>
      </c>
      <c r="V314" s="22">
        <v>3200</v>
      </c>
      <c r="W314" s="22">
        <v>0</v>
      </c>
      <c r="X314" s="22">
        <v>49600</v>
      </c>
      <c r="Y314" s="22">
        <v>0</v>
      </c>
      <c r="Z314" s="22">
        <v>0</v>
      </c>
      <c r="AA314" s="22">
        <v>64968</v>
      </c>
      <c r="AB314" s="22">
        <v>390</v>
      </c>
      <c r="AC314" s="22">
        <v>55416</v>
      </c>
      <c r="AD314" s="22">
        <v>0</v>
      </c>
      <c r="AE314" s="22">
        <v>0</v>
      </c>
      <c r="AF314" s="35">
        <f aca="true" t="shared" si="364" ref="AF314:AF317">SUM(AG314:AO314)</f>
        <v>145241</v>
      </c>
      <c r="AG314" s="36">
        <v>19500</v>
      </c>
      <c r="AH314" s="22">
        <v>5500</v>
      </c>
      <c r="AI314" s="22">
        <v>20241</v>
      </c>
      <c r="AJ314" s="22">
        <v>30000</v>
      </c>
      <c r="AK314" s="47"/>
      <c r="AL314" s="48"/>
      <c r="AM314" s="51">
        <v>0</v>
      </c>
      <c r="AN314" s="22">
        <v>20000</v>
      </c>
      <c r="AO314" s="22">
        <v>50000</v>
      </c>
      <c r="AP314" s="22">
        <f aca="true" t="shared" si="365" ref="AP314:AP317">SUM(AQ314:AS314)</f>
        <v>0</v>
      </c>
      <c r="AQ314" s="22"/>
      <c r="AR314" s="22">
        <v>0</v>
      </c>
      <c r="AS314" s="22">
        <v>0</v>
      </c>
      <c r="AT314" s="62" t="s">
        <v>697</v>
      </c>
    </row>
    <row r="315" spans="1:46" s="4" customFormat="1" ht="40.5">
      <c r="A315" s="20" t="s">
        <v>695</v>
      </c>
      <c r="B315" s="21" t="s">
        <v>698</v>
      </c>
      <c r="C315" s="22">
        <f t="shared" si="361"/>
        <v>2109746.44</v>
      </c>
      <c r="D315" s="22">
        <f t="shared" si="362"/>
        <v>1341220</v>
      </c>
      <c r="E315" s="22">
        <v>692304</v>
      </c>
      <c r="F315" s="22">
        <v>0</v>
      </c>
      <c r="G315" s="22">
        <v>0</v>
      </c>
      <c r="H315" s="22">
        <v>0</v>
      </c>
      <c r="I315" s="22">
        <v>28224</v>
      </c>
      <c r="J315" s="22">
        <v>0</v>
      </c>
      <c r="K315" s="22">
        <v>316032</v>
      </c>
      <c r="L315" s="22">
        <v>187368</v>
      </c>
      <c r="M315" s="22">
        <v>0</v>
      </c>
      <c r="N315" s="22">
        <v>0</v>
      </c>
      <c r="O315" s="22">
        <v>59600</v>
      </c>
      <c r="P315" s="22">
        <v>57692</v>
      </c>
      <c r="Q315" s="35">
        <v>0</v>
      </c>
      <c r="R315" s="36">
        <v>0</v>
      </c>
      <c r="S315" s="22">
        <v>0</v>
      </c>
      <c r="T315" s="22">
        <f t="shared" si="363"/>
        <v>137166</v>
      </c>
      <c r="U315" s="22">
        <v>0</v>
      </c>
      <c r="V315" s="22">
        <v>0</v>
      </c>
      <c r="W315" s="22">
        <v>34440</v>
      </c>
      <c r="X315" s="22">
        <v>2400</v>
      </c>
      <c r="Y315" s="22">
        <v>0</v>
      </c>
      <c r="Z315" s="22">
        <v>0</v>
      </c>
      <c r="AA315" s="22">
        <v>99576</v>
      </c>
      <c r="AB315" s="22">
        <v>750</v>
      </c>
      <c r="AC315" s="22">
        <v>0</v>
      </c>
      <c r="AD315" s="22">
        <v>0</v>
      </c>
      <c r="AE315" s="22">
        <v>0</v>
      </c>
      <c r="AF315" s="35">
        <f t="shared" si="364"/>
        <v>119000</v>
      </c>
      <c r="AG315" s="36">
        <v>36000</v>
      </c>
      <c r="AH315" s="22">
        <v>3000</v>
      </c>
      <c r="AI315" s="22">
        <v>0</v>
      </c>
      <c r="AJ315" s="22"/>
      <c r="AK315" s="47"/>
      <c r="AL315" s="48"/>
      <c r="AM315" s="51">
        <v>30000</v>
      </c>
      <c r="AN315" s="22"/>
      <c r="AO315" s="22">
        <v>50000</v>
      </c>
      <c r="AP315" s="22">
        <f t="shared" si="365"/>
        <v>512360.44</v>
      </c>
      <c r="AQ315" s="22"/>
      <c r="AR315" s="22">
        <v>0</v>
      </c>
      <c r="AS315" s="22">
        <v>512360.44</v>
      </c>
      <c r="AT315" s="62" t="s">
        <v>699</v>
      </c>
    </row>
    <row r="316" spans="1:46" s="4" customFormat="1" ht="27">
      <c r="A316" s="20" t="s">
        <v>695</v>
      </c>
      <c r="B316" s="21" t="s">
        <v>700</v>
      </c>
      <c r="C316" s="35">
        <f t="shared" si="361"/>
        <v>1000000</v>
      </c>
      <c r="D316" s="22">
        <f t="shared" si="362"/>
        <v>0</v>
      </c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35"/>
      <c r="R316" s="36"/>
      <c r="S316" s="22"/>
      <c r="T316" s="22">
        <f t="shared" si="363"/>
        <v>0</v>
      </c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35">
        <f t="shared" si="364"/>
        <v>0</v>
      </c>
      <c r="AG316" s="36"/>
      <c r="AH316" s="22"/>
      <c r="AI316" s="22"/>
      <c r="AJ316" s="22"/>
      <c r="AK316" s="47"/>
      <c r="AL316" s="48"/>
      <c r="AM316" s="51"/>
      <c r="AN316" s="22"/>
      <c r="AO316" s="22"/>
      <c r="AP316" s="35">
        <f t="shared" si="365"/>
        <v>1000000</v>
      </c>
      <c r="AQ316" s="22"/>
      <c r="AR316" s="22"/>
      <c r="AS316" s="22">
        <v>1000000</v>
      </c>
      <c r="AT316" s="62" t="s">
        <v>701</v>
      </c>
    </row>
    <row r="317" spans="1:46" s="4" customFormat="1" ht="27">
      <c r="A317" s="20" t="s">
        <v>695</v>
      </c>
      <c r="B317" s="21" t="s">
        <v>702</v>
      </c>
      <c r="C317" s="35">
        <f t="shared" si="361"/>
        <v>3500000</v>
      </c>
      <c r="D317" s="22">
        <f t="shared" si="362"/>
        <v>0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  <c r="Q317" s="35">
        <v>0</v>
      </c>
      <c r="R317" s="36">
        <v>0</v>
      </c>
      <c r="S317" s="22">
        <v>0</v>
      </c>
      <c r="T317" s="22">
        <f t="shared" si="363"/>
        <v>0</v>
      </c>
      <c r="U317" s="22">
        <v>0</v>
      </c>
      <c r="V317" s="22">
        <v>0</v>
      </c>
      <c r="W317" s="22">
        <v>0</v>
      </c>
      <c r="X317" s="22">
        <v>0</v>
      </c>
      <c r="Y317" s="22">
        <v>0</v>
      </c>
      <c r="Z317" s="22">
        <v>0</v>
      </c>
      <c r="AA317" s="22">
        <v>0</v>
      </c>
      <c r="AB317" s="22">
        <v>0</v>
      </c>
      <c r="AC317" s="22">
        <v>0</v>
      </c>
      <c r="AD317" s="22">
        <v>0</v>
      </c>
      <c r="AE317" s="22">
        <v>0</v>
      </c>
      <c r="AF317" s="35">
        <f t="shared" si="364"/>
        <v>0</v>
      </c>
      <c r="AG317" s="36">
        <v>0</v>
      </c>
      <c r="AH317" s="22">
        <v>0</v>
      </c>
      <c r="AI317" s="22">
        <v>0</v>
      </c>
      <c r="AJ317" s="22">
        <v>0</v>
      </c>
      <c r="AK317" s="47"/>
      <c r="AL317" s="48"/>
      <c r="AM317" s="51">
        <v>0</v>
      </c>
      <c r="AN317" s="22"/>
      <c r="AO317" s="22">
        <v>0</v>
      </c>
      <c r="AP317" s="35">
        <f t="shared" si="365"/>
        <v>3500000</v>
      </c>
      <c r="AQ317" s="22"/>
      <c r="AR317" s="22">
        <v>0</v>
      </c>
      <c r="AS317" s="22">
        <v>3500000</v>
      </c>
      <c r="AT317" s="62" t="s">
        <v>703</v>
      </c>
    </row>
    <row r="318" spans="1:46" s="5" customFormat="1" ht="13.5">
      <c r="A318" s="14" t="s">
        <v>704</v>
      </c>
      <c r="B318" s="18" t="s">
        <v>705</v>
      </c>
      <c r="C318" s="19">
        <f aca="true" t="shared" si="366" ref="C318:AJ318">SUM(C319:C320)</f>
        <v>10154395</v>
      </c>
      <c r="D318" s="19">
        <f t="shared" si="366"/>
        <v>8267805</v>
      </c>
      <c r="E318" s="19">
        <f t="shared" si="366"/>
        <v>3923916</v>
      </c>
      <c r="F318" s="19">
        <f t="shared" si="366"/>
        <v>0</v>
      </c>
      <c r="G318" s="19">
        <f t="shared" si="366"/>
        <v>0</v>
      </c>
      <c r="H318" s="19">
        <f t="shared" si="366"/>
        <v>88320</v>
      </c>
      <c r="I318" s="19">
        <f t="shared" si="366"/>
        <v>165816</v>
      </c>
      <c r="J318" s="19">
        <f t="shared" si="366"/>
        <v>675900</v>
      </c>
      <c r="K318" s="19">
        <f t="shared" si="366"/>
        <v>1473360</v>
      </c>
      <c r="L318" s="19">
        <f t="shared" si="366"/>
        <v>866580</v>
      </c>
      <c r="M318" s="19">
        <f t="shared" si="366"/>
        <v>189750</v>
      </c>
      <c r="N318" s="19">
        <f t="shared" si="366"/>
        <v>207000</v>
      </c>
      <c r="O318" s="19">
        <f t="shared" si="366"/>
        <v>354400</v>
      </c>
      <c r="P318" s="19">
        <f t="shared" si="366"/>
        <v>322763</v>
      </c>
      <c r="Q318" s="33">
        <f t="shared" si="366"/>
        <v>0</v>
      </c>
      <c r="R318" s="34">
        <f t="shared" si="366"/>
        <v>0</v>
      </c>
      <c r="S318" s="19">
        <f t="shared" si="366"/>
        <v>0</v>
      </c>
      <c r="T318" s="19">
        <f t="shared" si="366"/>
        <v>1066590</v>
      </c>
      <c r="U318" s="19">
        <f t="shared" si="366"/>
        <v>0</v>
      </c>
      <c r="V318" s="19">
        <f t="shared" si="366"/>
        <v>0</v>
      </c>
      <c r="W318" s="19">
        <f t="shared" si="366"/>
        <v>483916</v>
      </c>
      <c r="X318" s="19">
        <f t="shared" si="366"/>
        <v>0</v>
      </c>
      <c r="Y318" s="19">
        <f t="shared" si="366"/>
        <v>0</v>
      </c>
      <c r="Z318" s="19">
        <f t="shared" si="366"/>
        <v>0</v>
      </c>
      <c r="AA318" s="19">
        <f t="shared" si="366"/>
        <v>573914</v>
      </c>
      <c r="AB318" s="19">
        <f t="shared" si="366"/>
        <v>4230</v>
      </c>
      <c r="AC318" s="19">
        <f t="shared" si="366"/>
        <v>4530</v>
      </c>
      <c r="AD318" s="19">
        <f t="shared" si="366"/>
        <v>0</v>
      </c>
      <c r="AE318" s="19">
        <f t="shared" si="366"/>
        <v>0</v>
      </c>
      <c r="AF318" s="33">
        <f t="shared" si="366"/>
        <v>820000</v>
      </c>
      <c r="AG318" s="34">
        <f t="shared" si="366"/>
        <v>170000</v>
      </c>
      <c r="AH318" s="19">
        <f t="shared" si="366"/>
        <v>40000</v>
      </c>
      <c r="AI318" s="19">
        <f t="shared" si="366"/>
        <v>20000</v>
      </c>
      <c r="AJ318" s="19">
        <f t="shared" si="366"/>
        <v>210000</v>
      </c>
      <c r="AK318" s="47"/>
      <c r="AL318" s="48"/>
      <c r="AM318" s="50">
        <f aca="true" t="shared" si="367" ref="AM318:AS318">SUM(AM319:AM320)</f>
        <v>80000</v>
      </c>
      <c r="AN318" s="19">
        <f t="shared" si="367"/>
        <v>80000</v>
      </c>
      <c r="AO318" s="19">
        <f t="shared" si="367"/>
        <v>220000</v>
      </c>
      <c r="AP318" s="19">
        <f t="shared" si="367"/>
        <v>0</v>
      </c>
      <c r="AQ318" s="19">
        <f t="shared" si="367"/>
        <v>0</v>
      </c>
      <c r="AR318" s="19">
        <f t="shared" si="367"/>
        <v>0</v>
      </c>
      <c r="AS318" s="19">
        <f t="shared" si="367"/>
        <v>0</v>
      </c>
      <c r="AT318" s="61"/>
    </row>
    <row r="319" spans="1:46" s="4" customFormat="1" ht="27">
      <c r="A319" s="20" t="s">
        <v>706</v>
      </c>
      <c r="B319" s="21" t="s">
        <v>707</v>
      </c>
      <c r="C319" s="22">
        <f aca="true" t="shared" si="368" ref="C319:C322">D319+T319+AF319+AP319</f>
        <v>3723837</v>
      </c>
      <c r="D319" s="22">
        <f aca="true" t="shared" si="369" ref="D319:D322">SUM(E319:S319)</f>
        <v>2439675</v>
      </c>
      <c r="E319" s="22">
        <v>1075620</v>
      </c>
      <c r="F319" s="22">
        <v>0</v>
      </c>
      <c r="G319" s="22">
        <v>0</v>
      </c>
      <c r="H319" s="22">
        <v>88320</v>
      </c>
      <c r="I319" s="22">
        <v>35280</v>
      </c>
      <c r="J319" s="22">
        <v>675900</v>
      </c>
      <c r="K319" s="22">
        <v>0</v>
      </c>
      <c r="L319" s="22">
        <v>0</v>
      </c>
      <c r="M319" s="22">
        <v>189750</v>
      </c>
      <c r="N319" s="22">
        <v>207000</v>
      </c>
      <c r="O319" s="22">
        <v>82400</v>
      </c>
      <c r="P319" s="22">
        <v>85405</v>
      </c>
      <c r="Q319" s="35">
        <v>0</v>
      </c>
      <c r="R319" s="36">
        <v>0</v>
      </c>
      <c r="S319" s="22">
        <v>0</v>
      </c>
      <c r="T319" s="22">
        <f aca="true" t="shared" si="370" ref="T319:T322">SUM(U319:AE319)</f>
        <v>604162</v>
      </c>
      <c r="U319" s="22">
        <v>0</v>
      </c>
      <c r="V319" s="22">
        <v>0</v>
      </c>
      <c r="W319" s="22">
        <v>455916</v>
      </c>
      <c r="X319" s="22">
        <v>0</v>
      </c>
      <c r="Y319" s="22">
        <v>0</v>
      </c>
      <c r="Z319" s="22">
        <v>0</v>
      </c>
      <c r="AA319" s="22">
        <v>142816</v>
      </c>
      <c r="AB319" s="22">
        <v>900</v>
      </c>
      <c r="AC319" s="22">
        <v>4530</v>
      </c>
      <c r="AD319" s="22">
        <v>0</v>
      </c>
      <c r="AE319" s="22">
        <v>0</v>
      </c>
      <c r="AF319" s="35">
        <f aca="true" t="shared" si="371" ref="AF319:AF322">SUM(AG319:AO319)</f>
        <v>680000</v>
      </c>
      <c r="AG319" s="36">
        <v>30000</v>
      </c>
      <c r="AH319" s="22">
        <v>40000</v>
      </c>
      <c r="AI319" s="22">
        <v>20000</v>
      </c>
      <c r="AJ319" s="22">
        <v>210000</v>
      </c>
      <c r="AK319" s="47"/>
      <c r="AL319" s="48"/>
      <c r="AM319" s="51">
        <v>80000</v>
      </c>
      <c r="AN319" s="22">
        <v>80000</v>
      </c>
      <c r="AO319" s="22">
        <v>220000</v>
      </c>
      <c r="AP319" s="22">
        <f aca="true" t="shared" si="372" ref="AP319:AP322">SUM(AQ319:AS319)</f>
        <v>0</v>
      </c>
      <c r="AQ319" s="22"/>
      <c r="AR319" s="22">
        <v>0</v>
      </c>
      <c r="AS319" s="22">
        <v>0</v>
      </c>
      <c r="AT319" s="62" t="s">
        <v>708</v>
      </c>
    </row>
    <row r="320" spans="1:46" s="4" customFormat="1" ht="27">
      <c r="A320" s="20" t="s">
        <v>709</v>
      </c>
      <c r="B320" s="21" t="s">
        <v>710</v>
      </c>
      <c r="C320" s="22">
        <f t="shared" si="368"/>
        <v>6430558</v>
      </c>
      <c r="D320" s="22">
        <f t="shared" si="369"/>
        <v>5828130</v>
      </c>
      <c r="E320" s="22">
        <v>2848296</v>
      </c>
      <c r="F320" s="22">
        <v>0</v>
      </c>
      <c r="G320" s="22">
        <v>0</v>
      </c>
      <c r="H320" s="22">
        <v>0</v>
      </c>
      <c r="I320" s="22">
        <v>130536</v>
      </c>
      <c r="J320" s="22">
        <v>0</v>
      </c>
      <c r="K320" s="22">
        <v>1473360</v>
      </c>
      <c r="L320" s="22">
        <v>866580</v>
      </c>
      <c r="M320" s="22">
        <v>0</v>
      </c>
      <c r="N320" s="22">
        <v>0</v>
      </c>
      <c r="O320" s="22">
        <v>272000</v>
      </c>
      <c r="P320" s="22">
        <v>237358</v>
      </c>
      <c r="Q320" s="35">
        <v>0</v>
      </c>
      <c r="R320" s="36">
        <v>0</v>
      </c>
      <c r="S320" s="22">
        <v>0</v>
      </c>
      <c r="T320" s="22">
        <f t="shared" si="370"/>
        <v>462428</v>
      </c>
      <c r="U320" s="22">
        <v>0</v>
      </c>
      <c r="V320" s="22">
        <v>0</v>
      </c>
      <c r="W320" s="22">
        <v>28000</v>
      </c>
      <c r="X320" s="22">
        <v>0</v>
      </c>
      <c r="Y320" s="22">
        <v>0</v>
      </c>
      <c r="Z320" s="22">
        <v>0</v>
      </c>
      <c r="AA320" s="22">
        <v>431098</v>
      </c>
      <c r="AB320" s="22">
        <v>3330</v>
      </c>
      <c r="AC320" s="22">
        <v>0</v>
      </c>
      <c r="AD320" s="22">
        <v>0</v>
      </c>
      <c r="AE320" s="22">
        <v>0</v>
      </c>
      <c r="AF320" s="35">
        <f t="shared" si="371"/>
        <v>140000</v>
      </c>
      <c r="AG320" s="36">
        <v>140000</v>
      </c>
      <c r="AH320" s="22"/>
      <c r="AI320" s="22"/>
      <c r="AJ320" s="22"/>
      <c r="AK320" s="47"/>
      <c r="AL320" s="48"/>
      <c r="AM320" s="51">
        <v>0</v>
      </c>
      <c r="AN320" s="22"/>
      <c r="AO320" s="22"/>
      <c r="AP320" s="22">
        <f t="shared" si="372"/>
        <v>0</v>
      </c>
      <c r="AQ320" s="22"/>
      <c r="AR320" s="22">
        <v>0</v>
      </c>
      <c r="AS320" s="22">
        <v>0</v>
      </c>
      <c r="AT320" s="62"/>
    </row>
    <row r="321" spans="1:46" s="5" customFormat="1" ht="13.5">
      <c r="A321" s="14" t="s">
        <v>711</v>
      </c>
      <c r="B321" s="18" t="s">
        <v>712</v>
      </c>
      <c r="C321" s="19">
        <f aca="true" t="shared" si="373" ref="C321:AJ321">SUM(C322:C322)</f>
        <v>538770</v>
      </c>
      <c r="D321" s="19">
        <f t="shared" si="373"/>
        <v>0</v>
      </c>
      <c r="E321" s="19">
        <f t="shared" si="373"/>
        <v>0</v>
      </c>
      <c r="F321" s="19">
        <f t="shared" si="373"/>
        <v>0</v>
      </c>
      <c r="G321" s="19">
        <f t="shared" si="373"/>
        <v>0</v>
      </c>
      <c r="H321" s="19">
        <f t="shared" si="373"/>
        <v>0</v>
      </c>
      <c r="I321" s="19">
        <f t="shared" si="373"/>
        <v>0</v>
      </c>
      <c r="J321" s="19">
        <f t="shared" si="373"/>
        <v>0</v>
      </c>
      <c r="K321" s="19">
        <f t="shared" si="373"/>
        <v>0</v>
      </c>
      <c r="L321" s="19">
        <f t="shared" si="373"/>
        <v>0</v>
      </c>
      <c r="M321" s="19">
        <f t="shared" si="373"/>
        <v>0</v>
      </c>
      <c r="N321" s="19">
        <f t="shared" si="373"/>
        <v>0</v>
      </c>
      <c r="O321" s="19">
        <f t="shared" si="373"/>
        <v>0</v>
      </c>
      <c r="P321" s="19">
        <f t="shared" si="373"/>
        <v>0</v>
      </c>
      <c r="Q321" s="33">
        <f t="shared" si="373"/>
        <v>0</v>
      </c>
      <c r="R321" s="34">
        <f t="shared" si="373"/>
        <v>0</v>
      </c>
      <c r="S321" s="19">
        <f t="shared" si="373"/>
        <v>0</v>
      </c>
      <c r="T321" s="19">
        <f t="shared" si="373"/>
        <v>0</v>
      </c>
      <c r="U321" s="19">
        <f t="shared" si="373"/>
        <v>0</v>
      </c>
      <c r="V321" s="19">
        <f t="shared" si="373"/>
        <v>0</v>
      </c>
      <c r="W321" s="19">
        <f t="shared" si="373"/>
        <v>0</v>
      </c>
      <c r="X321" s="19">
        <f t="shared" si="373"/>
        <v>0</v>
      </c>
      <c r="Y321" s="19">
        <f t="shared" si="373"/>
        <v>0</v>
      </c>
      <c r="Z321" s="19">
        <f t="shared" si="373"/>
        <v>0</v>
      </c>
      <c r="AA321" s="19">
        <f t="shared" si="373"/>
        <v>0</v>
      </c>
      <c r="AB321" s="19">
        <f t="shared" si="373"/>
        <v>0</v>
      </c>
      <c r="AC321" s="19">
        <f t="shared" si="373"/>
        <v>0</v>
      </c>
      <c r="AD321" s="19">
        <f t="shared" si="373"/>
        <v>0</v>
      </c>
      <c r="AE321" s="19">
        <f t="shared" si="373"/>
        <v>0</v>
      </c>
      <c r="AF321" s="33">
        <f t="shared" si="373"/>
        <v>450000</v>
      </c>
      <c r="AG321" s="34">
        <f t="shared" si="373"/>
        <v>0</v>
      </c>
      <c r="AH321" s="19">
        <f t="shared" si="373"/>
        <v>0</v>
      </c>
      <c r="AI321" s="19">
        <f t="shared" si="373"/>
        <v>0</v>
      </c>
      <c r="AJ321" s="19">
        <f t="shared" si="373"/>
        <v>0</v>
      </c>
      <c r="AK321" s="47"/>
      <c r="AL321" s="48"/>
      <c r="AM321" s="50">
        <f aca="true" t="shared" si="374" ref="AM321:AS321">SUM(AM322:AM322)</f>
        <v>0</v>
      </c>
      <c r="AN321" s="19">
        <f t="shared" si="374"/>
        <v>0</v>
      </c>
      <c r="AO321" s="19">
        <f t="shared" si="374"/>
        <v>450000</v>
      </c>
      <c r="AP321" s="19">
        <f t="shared" si="374"/>
        <v>88770</v>
      </c>
      <c r="AQ321" s="19">
        <f t="shared" si="374"/>
        <v>0</v>
      </c>
      <c r="AR321" s="19">
        <f t="shared" si="374"/>
        <v>0</v>
      </c>
      <c r="AS321" s="19">
        <f t="shared" si="374"/>
        <v>88770</v>
      </c>
      <c r="AT321" s="61"/>
    </row>
    <row r="322" spans="1:46" s="4" customFormat="1" ht="27">
      <c r="A322" s="20" t="s">
        <v>713</v>
      </c>
      <c r="B322" s="21" t="s">
        <v>714</v>
      </c>
      <c r="C322" s="22">
        <f t="shared" si="368"/>
        <v>538770</v>
      </c>
      <c r="D322" s="22">
        <f t="shared" si="369"/>
        <v>0</v>
      </c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35"/>
      <c r="R322" s="36"/>
      <c r="S322" s="22"/>
      <c r="T322" s="22">
        <f t="shared" si="370"/>
        <v>0</v>
      </c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35">
        <f t="shared" si="371"/>
        <v>450000</v>
      </c>
      <c r="AG322" s="36"/>
      <c r="AH322" s="22"/>
      <c r="AI322" s="22"/>
      <c r="AJ322" s="22"/>
      <c r="AK322" s="47"/>
      <c r="AL322" s="48"/>
      <c r="AM322" s="51"/>
      <c r="AN322" s="22"/>
      <c r="AO322" s="22">
        <v>450000</v>
      </c>
      <c r="AP322" s="22">
        <f t="shared" si="372"/>
        <v>88770</v>
      </c>
      <c r="AQ322" s="22"/>
      <c r="AR322" s="22"/>
      <c r="AS322" s="22">
        <v>88770</v>
      </c>
      <c r="AT322" s="62" t="s">
        <v>715</v>
      </c>
    </row>
    <row r="323" spans="1:46" s="5" customFormat="1" ht="13.5">
      <c r="A323" s="14" t="s">
        <v>716</v>
      </c>
      <c r="B323" s="18" t="s">
        <v>717</v>
      </c>
      <c r="C323" s="19">
        <f aca="true" t="shared" si="375" ref="C323:AJ323">SUM(C324)</f>
        <v>1552352</v>
      </c>
      <c r="D323" s="19">
        <f t="shared" si="375"/>
        <v>646485</v>
      </c>
      <c r="E323" s="19">
        <f t="shared" si="375"/>
        <v>296028</v>
      </c>
      <c r="F323" s="19">
        <f t="shared" si="375"/>
        <v>0</v>
      </c>
      <c r="G323" s="19">
        <f t="shared" si="375"/>
        <v>0</v>
      </c>
      <c r="H323" s="19">
        <f t="shared" si="375"/>
        <v>0</v>
      </c>
      <c r="I323" s="19">
        <f t="shared" si="375"/>
        <v>9408</v>
      </c>
      <c r="J323" s="19">
        <f t="shared" si="375"/>
        <v>185880</v>
      </c>
      <c r="K323" s="19">
        <f t="shared" si="375"/>
        <v>0</v>
      </c>
      <c r="L323" s="19">
        <f t="shared" si="375"/>
        <v>0</v>
      </c>
      <c r="M323" s="19">
        <f t="shared" si="375"/>
        <v>51700</v>
      </c>
      <c r="N323" s="19">
        <f t="shared" si="375"/>
        <v>56400</v>
      </c>
      <c r="O323" s="19">
        <f t="shared" si="375"/>
        <v>22400</v>
      </c>
      <c r="P323" s="19">
        <f t="shared" si="375"/>
        <v>24669</v>
      </c>
      <c r="Q323" s="33">
        <f t="shared" si="375"/>
        <v>0</v>
      </c>
      <c r="R323" s="34">
        <f t="shared" si="375"/>
        <v>0</v>
      </c>
      <c r="S323" s="19">
        <f t="shared" si="375"/>
        <v>0</v>
      </c>
      <c r="T323" s="19">
        <f t="shared" si="375"/>
        <v>460202</v>
      </c>
      <c r="U323" s="19">
        <f t="shared" si="375"/>
        <v>0</v>
      </c>
      <c r="V323" s="19">
        <f t="shared" si="375"/>
        <v>0</v>
      </c>
      <c r="W323" s="19">
        <f t="shared" si="375"/>
        <v>384108</v>
      </c>
      <c r="X323" s="19">
        <f t="shared" si="375"/>
        <v>35600</v>
      </c>
      <c r="Y323" s="19">
        <f t="shared" si="375"/>
        <v>0</v>
      </c>
      <c r="Z323" s="19">
        <f t="shared" si="375"/>
        <v>0</v>
      </c>
      <c r="AA323" s="19">
        <f t="shared" si="375"/>
        <v>39984</v>
      </c>
      <c r="AB323" s="19">
        <f t="shared" si="375"/>
        <v>510</v>
      </c>
      <c r="AC323" s="19">
        <f t="shared" si="375"/>
        <v>0</v>
      </c>
      <c r="AD323" s="19">
        <f t="shared" si="375"/>
        <v>0</v>
      </c>
      <c r="AE323" s="19">
        <f t="shared" si="375"/>
        <v>0</v>
      </c>
      <c r="AF323" s="33">
        <f t="shared" si="375"/>
        <v>95665</v>
      </c>
      <c r="AG323" s="34">
        <f t="shared" si="375"/>
        <v>12000</v>
      </c>
      <c r="AH323" s="19">
        <f t="shared" si="375"/>
        <v>10000</v>
      </c>
      <c r="AI323" s="19">
        <f t="shared" si="375"/>
        <v>23665</v>
      </c>
      <c r="AJ323" s="19">
        <f t="shared" si="375"/>
        <v>30000</v>
      </c>
      <c r="AK323" s="47"/>
      <c r="AL323" s="48"/>
      <c r="AM323" s="50">
        <f aca="true" t="shared" si="376" ref="AM323:AS323">SUM(AM324)</f>
        <v>0</v>
      </c>
      <c r="AN323" s="19">
        <f t="shared" si="376"/>
        <v>20000</v>
      </c>
      <c r="AO323" s="19">
        <f t="shared" si="376"/>
        <v>0</v>
      </c>
      <c r="AP323" s="19">
        <f t="shared" si="376"/>
        <v>350000</v>
      </c>
      <c r="AQ323" s="19">
        <f t="shared" si="376"/>
        <v>0</v>
      </c>
      <c r="AR323" s="19">
        <f t="shared" si="376"/>
        <v>0</v>
      </c>
      <c r="AS323" s="19">
        <f t="shared" si="376"/>
        <v>350000</v>
      </c>
      <c r="AT323" s="61"/>
    </row>
    <row r="324" spans="1:46" s="4" customFormat="1" ht="27">
      <c r="A324" s="20" t="s">
        <v>718</v>
      </c>
      <c r="B324" s="21" t="s">
        <v>719</v>
      </c>
      <c r="C324" s="22">
        <f aca="true" t="shared" si="377" ref="C324:C328">D324+T324+AF324+AP324</f>
        <v>1552352</v>
      </c>
      <c r="D324" s="22">
        <f aca="true" t="shared" si="378" ref="D324:D328">SUM(E324:S324)</f>
        <v>646485</v>
      </c>
      <c r="E324" s="22">
        <v>296028</v>
      </c>
      <c r="F324" s="22">
        <v>0</v>
      </c>
      <c r="G324" s="22">
        <v>0</v>
      </c>
      <c r="H324" s="22">
        <v>0</v>
      </c>
      <c r="I324" s="22">
        <v>9408</v>
      </c>
      <c r="J324" s="22">
        <v>185880</v>
      </c>
      <c r="K324" s="22">
        <v>0</v>
      </c>
      <c r="L324" s="22">
        <v>0</v>
      </c>
      <c r="M324" s="22">
        <v>51700</v>
      </c>
      <c r="N324" s="22">
        <v>56400</v>
      </c>
      <c r="O324" s="22">
        <v>22400</v>
      </c>
      <c r="P324" s="22">
        <v>24669</v>
      </c>
      <c r="Q324" s="35">
        <v>0</v>
      </c>
      <c r="R324" s="36">
        <v>0</v>
      </c>
      <c r="S324" s="22">
        <v>0</v>
      </c>
      <c r="T324" s="22">
        <f aca="true" t="shared" si="379" ref="T324:T328">SUM(U324:AE324)</f>
        <v>460202</v>
      </c>
      <c r="U324" s="22">
        <v>0</v>
      </c>
      <c r="V324" s="22">
        <v>0</v>
      </c>
      <c r="W324" s="22">
        <v>384108</v>
      </c>
      <c r="X324" s="22">
        <v>35600</v>
      </c>
      <c r="Y324" s="22">
        <v>0</v>
      </c>
      <c r="Z324" s="22">
        <v>0</v>
      </c>
      <c r="AA324" s="22">
        <v>39984</v>
      </c>
      <c r="AB324" s="22">
        <v>510</v>
      </c>
      <c r="AC324" s="22">
        <v>0</v>
      </c>
      <c r="AD324" s="22">
        <v>0</v>
      </c>
      <c r="AE324" s="22">
        <v>0</v>
      </c>
      <c r="AF324" s="35">
        <f aca="true" t="shared" si="380" ref="AF324:AF328">SUM(AG324:AO324)</f>
        <v>95665</v>
      </c>
      <c r="AG324" s="36">
        <v>12000</v>
      </c>
      <c r="AH324" s="22">
        <v>10000</v>
      </c>
      <c r="AI324" s="22">
        <v>23665</v>
      </c>
      <c r="AJ324" s="22">
        <v>30000</v>
      </c>
      <c r="AK324" s="47"/>
      <c r="AL324" s="48"/>
      <c r="AM324" s="51">
        <v>0</v>
      </c>
      <c r="AN324" s="22">
        <v>20000</v>
      </c>
      <c r="AO324" s="22">
        <v>0</v>
      </c>
      <c r="AP324" s="22">
        <f aca="true" t="shared" si="381" ref="AP324:AP328">SUM(AQ324:AS324)</f>
        <v>350000</v>
      </c>
      <c r="AQ324" s="22"/>
      <c r="AR324" s="22">
        <v>0</v>
      </c>
      <c r="AS324" s="22">
        <v>350000</v>
      </c>
      <c r="AT324" s="62" t="s">
        <v>720</v>
      </c>
    </row>
    <row r="325" spans="1:46" s="5" customFormat="1" ht="13.5">
      <c r="A325" s="14" t="s">
        <v>721</v>
      </c>
      <c r="B325" s="18" t="s">
        <v>722</v>
      </c>
      <c r="C325" s="19">
        <f aca="true" t="shared" si="382" ref="C325:AJ325">C326+C329</f>
        <v>2946433</v>
      </c>
      <c r="D325" s="19">
        <f t="shared" si="382"/>
        <v>2169273</v>
      </c>
      <c r="E325" s="19">
        <f t="shared" si="382"/>
        <v>1019136</v>
      </c>
      <c r="F325" s="19">
        <f t="shared" si="382"/>
        <v>0</v>
      </c>
      <c r="G325" s="19">
        <f t="shared" si="382"/>
        <v>0</v>
      </c>
      <c r="H325" s="19">
        <f t="shared" si="382"/>
        <v>0</v>
      </c>
      <c r="I325" s="19">
        <f t="shared" si="382"/>
        <v>34104</v>
      </c>
      <c r="J325" s="19">
        <f t="shared" si="382"/>
        <v>516540</v>
      </c>
      <c r="K325" s="19">
        <f t="shared" si="382"/>
        <v>79152</v>
      </c>
      <c r="L325" s="19">
        <f t="shared" si="382"/>
        <v>47088</v>
      </c>
      <c r="M325" s="19">
        <f t="shared" si="382"/>
        <v>148225</v>
      </c>
      <c r="N325" s="19">
        <f t="shared" si="382"/>
        <v>161700</v>
      </c>
      <c r="O325" s="19">
        <f t="shared" si="382"/>
        <v>78400</v>
      </c>
      <c r="P325" s="19">
        <f t="shared" si="382"/>
        <v>84928</v>
      </c>
      <c r="Q325" s="33">
        <f t="shared" si="382"/>
        <v>0</v>
      </c>
      <c r="R325" s="34">
        <f t="shared" si="382"/>
        <v>0</v>
      </c>
      <c r="S325" s="19">
        <f t="shared" si="382"/>
        <v>0</v>
      </c>
      <c r="T325" s="19">
        <f t="shared" si="382"/>
        <v>233660</v>
      </c>
      <c r="U325" s="19">
        <f t="shared" si="382"/>
        <v>0</v>
      </c>
      <c r="V325" s="19">
        <f t="shared" si="382"/>
        <v>6000</v>
      </c>
      <c r="W325" s="19">
        <f t="shared" si="382"/>
        <v>0</v>
      </c>
      <c r="X325" s="19">
        <f t="shared" si="382"/>
        <v>40400</v>
      </c>
      <c r="Y325" s="19">
        <f t="shared" si="382"/>
        <v>0</v>
      </c>
      <c r="Z325" s="19">
        <f t="shared" si="382"/>
        <v>0</v>
      </c>
      <c r="AA325" s="19">
        <f t="shared" si="382"/>
        <v>138078</v>
      </c>
      <c r="AB325" s="19">
        <f t="shared" si="382"/>
        <v>870</v>
      </c>
      <c r="AC325" s="19">
        <f t="shared" si="382"/>
        <v>48312</v>
      </c>
      <c r="AD325" s="19">
        <f t="shared" si="382"/>
        <v>0</v>
      </c>
      <c r="AE325" s="19">
        <f t="shared" si="382"/>
        <v>0</v>
      </c>
      <c r="AF325" s="33">
        <f t="shared" si="382"/>
        <v>183500</v>
      </c>
      <c r="AG325" s="34">
        <f t="shared" si="382"/>
        <v>43500</v>
      </c>
      <c r="AH325" s="19">
        <f t="shared" si="382"/>
        <v>0</v>
      </c>
      <c r="AI325" s="19">
        <f t="shared" si="382"/>
        <v>0</v>
      </c>
      <c r="AJ325" s="19">
        <f t="shared" si="382"/>
        <v>60000</v>
      </c>
      <c r="AK325" s="47"/>
      <c r="AL325" s="48"/>
      <c r="AM325" s="50">
        <f aca="true" t="shared" si="383" ref="AM325:AS325">AM326+AM329</f>
        <v>0</v>
      </c>
      <c r="AN325" s="19">
        <f t="shared" si="383"/>
        <v>40000</v>
      </c>
      <c r="AO325" s="19">
        <f t="shared" si="383"/>
        <v>40000</v>
      </c>
      <c r="AP325" s="19">
        <f t="shared" si="383"/>
        <v>360000</v>
      </c>
      <c r="AQ325" s="19">
        <f t="shared" si="383"/>
        <v>0</v>
      </c>
      <c r="AR325" s="19">
        <f t="shared" si="383"/>
        <v>0</v>
      </c>
      <c r="AS325" s="19">
        <f t="shared" si="383"/>
        <v>360000</v>
      </c>
      <c r="AT325" s="61"/>
    </row>
    <row r="326" spans="1:46" s="5" customFormat="1" ht="13.5">
      <c r="A326" s="14" t="s">
        <v>723</v>
      </c>
      <c r="B326" s="18" t="s">
        <v>724</v>
      </c>
      <c r="C326" s="19">
        <f aca="true" t="shared" si="384" ref="C326:AJ326">SUM(C327:C328)</f>
        <v>1547390</v>
      </c>
      <c r="D326" s="19">
        <f t="shared" si="384"/>
        <v>1293688</v>
      </c>
      <c r="E326" s="19">
        <f t="shared" si="384"/>
        <v>618084</v>
      </c>
      <c r="F326" s="19">
        <f t="shared" si="384"/>
        <v>0</v>
      </c>
      <c r="G326" s="19">
        <f t="shared" si="384"/>
        <v>0</v>
      </c>
      <c r="H326" s="19">
        <f t="shared" si="384"/>
        <v>0</v>
      </c>
      <c r="I326" s="19">
        <f t="shared" si="384"/>
        <v>19992</v>
      </c>
      <c r="J326" s="19">
        <f t="shared" si="384"/>
        <v>297900</v>
      </c>
      <c r="K326" s="19">
        <f t="shared" si="384"/>
        <v>52320</v>
      </c>
      <c r="L326" s="19">
        <f t="shared" si="384"/>
        <v>30960</v>
      </c>
      <c r="M326" s="19">
        <f t="shared" si="384"/>
        <v>84425</v>
      </c>
      <c r="N326" s="19">
        <f t="shared" si="384"/>
        <v>92100</v>
      </c>
      <c r="O326" s="19">
        <f t="shared" si="384"/>
        <v>46400</v>
      </c>
      <c r="P326" s="19">
        <f t="shared" si="384"/>
        <v>51507</v>
      </c>
      <c r="Q326" s="33">
        <f t="shared" si="384"/>
        <v>0</v>
      </c>
      <c r="R326" s="34">
        <f t="shared" si="384"/>
        <v>0</v>
      </c>
      <c r="S326" s="19">
        <f t="shared" si="384"/>
        <v>0</v>
      </c>
      <c r="T326" s="19">
        <f t="shared" si="384"/>
        <v>178202</v>
      </c>
      <c r="U326" s="19">
        <f t="shared" si="384"/>
        <v>0</v>
      </c>
      <c r="V326" s="19">
        <f t="shared" si="384"/>
        <v>6000</v>
      </c>
      <c r="W326" s="19">
        <f t="shared" si="384"/>
        <v>0</v>
      </c>
      <c r="X326" s="19">
        <f t="shared" si="384"/>
        <v>40400</v>
      </c>
      <c r="Y326" s="19">
        <f t="shared" si="384"/>
        <v>0</v>
      </c>
      <c r="Z326" s="19">
        <f t="shared" si="384"/>
        <v>0</v>
      </c>
      <c r="AA326" s="19">
        <f t="shared" si="384"/>
        <v>82980</v>
      </c>
      <c r="AB326" s="19">
        <f t="shared" si="384"/>
        <v>510</v>
      </c>
      <c r="AC326" s="19">
        <f t="shared" si="384"/>
        <v>48312</v>
      </c>
      <c r="AD326" s="19">
        <f t="shared" si="384"/>
        <v>0</v>
      </c>
      <c r="AE326" s="19">
        <f t="shared" si="384"/>
        <v>0</v>
      </c>
      <c r="AF326" s="33">
        <f t="shared" si="384"/>
        <v>75500</v>
      </c>
      <c r="AG326" s="34">
        <f t="shared" si="384"/>
        <v>25500</v>
      </c>
      <c r="AH326" s="19"/>
      <c r="AI326" s="19">
        <f t="shared" si="384"/>
        <v>0</v>
      </c>
      <c r="AJ326" s="19">
        <f t="shared" si="384"/>
        <v>30000</v>
      </c>
      <c r="AK326" s="47"/>
      <c r="AL326" s="48"/>
      <c r="AM326" s="50">
        <f aca="true" t="shared" si="385" ref="AM326:AS326">SUM(AM327:AM328)</f>
        <v>0</v>
      </c>
      <c r="AN326" s="19">
        <f t="shared" si="385"/>
        <v>20000</v>
      </c>
      <c r="AO326" s="19">
        <f t="shared" si="385"/>
        <v>0</v>
      </c>
      <c r="AP326" s="19">
        <f t="shared" si="385"/>
        <v>0</v>
      </c>
      <c r="AQ326" s="19">
        <f t="shared" si="385"/>
        <v>0</v>
      </c>
      <c r="AR326" s="19">
        <f t="shared" si="385"/>
        <v>0</v>
      </c>
      <c r="AS326" s="19">
        <f t="shared" si="385"/>
        <v>0</v>
      </c>
      <c r="AT326" s="61"/>
    </row>
    <row r="327" spans="1:46" s="4" customFormat="1" ht="27">
      <c r="A327" s="20" t="s">
        <v>725</v>
      </c>
      <c r="B327" s="21" t="s">
        <v>726</v>
      </c>
      <c r="C327" s="22">
        <f t="shared" si="377"/>
        <v>1322384</v>
      </c>
      <c r="D327" s="22">
        <f t="shared" si="378"/>
        <v>1089946</v>
      </c>
      <c r="E327" s="22">
        <v>520092</v>
      </c>
      <c r="F327" s="22">
        <v>0</v>
      </c>
      <c r="G327" s="22">
        <v>0</v>
      </c>
      <c r="H327" s="22">
        <v>0</v>
      </c>
      <c r="I327" s="22">
        <v>15288</v>
      </c>
      <c r="J327" s="22">
        <v>297900</v>
      </c>
      <c r="K327" s="22">
        <v>0</v>
      </c>
      <c r="L327" s="22">
        <v>0</v>
      </c>
      <c r="M327" s="22">
        <v>84425</v>
      </c>
      <c r="N327" s="22">
        <v>92100</v>
      </c>
      <c r="O327" s="22">
        <v>36800</v>
      </c>
      <c r="P327" s="22">
        <v>43341</v>
      </c>
      <c r="Q327" s="35">
        <v>0</v>
      </c>
      <c r="R327" s="36">
        <v>0</v>
      </c>
      <c r="S327" s="22">
        <v>0</v>
      </c>
      <c r="T327" s="22">
        <f t="shared" si="379"/>
        <v>162938</v>
      </c>
      <c r="U327" s="22">
        <v>0</v>
      </c>
      <c r="V327" s="22">
        <v>6000</v>
      </c>
      <c r="W327" s="22">
        <v>0</v>
      </c>
      <c r="X327" s="22">
        <v>40400</v>
      </c>
      <c r="Y327" s="22">
        <v>0</v>
      </c>
      <c r="Z327" s="22">
        <v>0</v>
      </c>
      <c r="AA327" s="22">
        <v>67836</v>
      </c>
      <c r="AB327" s="22">
        <v>390</v>
      </c>
      <c r="AC327" s="22">
        <v>48312</v>
      </c>
      <c r="AD327" s="22">
        <v>0</v>
      </c>
      <c r="AE327" s="22">
        <v>0</v>
      </c>
      <c r="AF327" s="35">
        <f t="shared" si="380"/>
        <v>69500</v>
      </c>
      <c r="AG327" s="36">
        <v>19500</v>
      </c>
      <c r="AH327" s="22">
        <v>0</v>
      </c>
      <c r="AI327" s="22">
        <v>0</v>
      </c>
      <c r="AJ327" s="22">
        <v>30000</v>
      </c>
      <c r="AK327" s="47"/>
      <c r="AL327" s="48"/>
      <c r="AM327" s="51">
        <v>0</v>
      </c>
      <c r="AN327" s="22">
        <v>20000</v>
      </c>
      <c r="AO327" s="22">
        <v>0</v>
      </c>
      <c r="AP327" s="22">
        <f t="shared" si="381"/>
        <v>0</v>
      </c>
      <c r="AQ327" s="22"/>
      <c r="AR327" s="22">
        <v>0</v>
      </c>
      <c r="AS327" s="22">
        <v>0</v>
      </c>
      <c r="AT327" s="62"/>
    </row>
    <row r="328" spans="1:46" s="4" customFormat="1" ht="13.5">
      <c r="A328" s="20" t="s">
        <v>727</v>
      </c>
      <c r="B328" s="21" t="s">
        <v>728</v>
      </c>
      <c r="C328" s="22">
        <f t="shared" si="377"/>
        <v>225006</v>
      </c>
      <c r="D328" s="22">
        <f t="shared" si="378"/>
        <v>203742</v>
      </c>
      <c r="E328" s="22">
        <v>97992</v>
      </c>
      <c r="F328" s="22">
        <v>0</v>
      </c>
      <c r="G328" s="22">
        <v>0</v>
      </c>
      <c r="H328" s="22">
        <v>0</v>
      </c>
      <c r="I328" s="22">
        <v>4704</v>
      </c>
      <c r="J328" s="22">
        <v>0</v>
      </c>
      <c r="K328" s="22">
        <v>52320</v>
      </c>
      <c r="L328" s="22">
        <v>30960</v>
      </c>
      <c r="M328" s="22">
        <v>0</v>
      </c>
      <c r="N328" s="22">
        <v>0</v>
      </c>
      <c r="O328" s="22">
        <v>9600</v>
      </c>
      <c r="P328" s="22">
        <v>8166</v>
      </c>
      <c r="Q328" s="35">
        <v>0</v>
      </c>
      <c r="R328" s="36">
        <v>0</v>
      </c>
      <c r="S328" s="22">
        <v>0</v>
      </c>
      <c r="T328" s="22">
        <f t="shared" si="379"/>
        <v>15264</v>
      </c>
      <c r="U328" s="22">
        <v>0</v>
      </c>
      <c r="V328" s="22">
        <v>0</v>
      </c>
      <c r="W328" s="22">
        <v>0</v>
      </c>
      <c r="X328" s="22">
        <v>0</v>
      </c>
      <c r="Y328" s="22">
        <v>0</v>
      </c>
      <c r="Z328" s="22">
        <v>0</v>
      </c>
      <c r="AA328" s="22">
        <v>15144</v>
      </c>
      <c r="AB328" s="22">
        <v>120</v>
      </c>
      <c r="AC328" s="22">
        <v>0</v>
      </c>
      <c r="AD328" s="22">
        <v>0</v>
      </c>
      <c r="AE328" s="22">
        <v>0</v>
      </c>
      <c r="AF328" s="35">
        <f t="shared" si="380"/>
        <v>6000</v>
      </c>
      <c r="AG328" s="36">
        <v>6000</v>
      </c>
      <c r="AH328" s="22">
        <v>0</v>
      </c>
      <c r="AI328" s="22">
        <v>0</v>
      </c>
      <c r="AJ328" s="22">
        <v>0</v>
      </c>
      <c r="AK328" s="47"/>
      <c r="AL328" s="48"/>
      <c r="AM328" s="51">
        <v>0</v>
      </c>
      <c r="AN328" s="22"/>
      <c r="AO328" s="22">
        <v>0</v>
      </c>
      <c r="AP328" s="22">
        <f t="shared" si="381"/>
        <v>0</v>
      </c>
      <c r="AQ328" s="22"/>
      <c r="AR328" s="22">
        <v>0</v>
      </c>
      <c r="AS328" s="22">
        <v>0</v>
      </c>
      <c r="AT328" s="62"/>
    </row>
    <row r="329" spans="1:46" s="5" customFormat="1" ht="13.5">
      <c r="A329" s="14" t="s">
        <v>729</v>
      </c>
      <c r="B329" s="18" t="s">
        <v>730</v>
      </c>
      <c r="C329" s="19">
        <f aca="true" t="shared" si="386" ref="C329:AJ329">SUM(C330:C331)</f>
        <v>1399043</v>
      </c>
      <c r="D329" s="19">
        <f t="shared" si="386"/>
        <v>875585</v>
      </c>
      <c r="E329" s="19">
        <f t="shared" si="386"/>
        <v>401052</v>
      </c>
      <c r="F329" s="19">
        <f t="shared" si="386"/>
        <v>0</v>
      </c>
      <c r="G329" s="19">
        <f t="shared" si="386"/>
        <v>0</v>
      </c>
      <c r="H329" s="19">
        <f t="shared" si="386"/>
        <v>0</v>
      </c>
      <c r="I329" s="19">
        <f t="shared" si="386"/>
        <v>14112</v>
      </c>
      <c r="J329" s="19">
        <f t="shared" si="386"/>
        <v>218640</v>
      </c>
      <c r="K329" s="19">
        <f t="shared" si="386"/>
        <v>26832</v>
      </c>
      <c r="L329" s="19">
        <f t="shared" si="386"/>
        <v>16128</v>
      </c>
      <c r="M329" s="19">
        <f t="shared" si="386"/>
        <v>63800</v>
      </c>
      <c r="N329" s="19">
        <f t="shared" si="386"/>
        <v>69600</v>
      </c>
      <c r="O329" s="19">
        <f t="shared" si="386"/>
        <v>32000</v>
      </c>
      <c r="P329" s="19">
        <f t="shared" si="386"/>
        <v>33421</v>
      </c>
      <c r="Q329" s="33">
        <f t="shared" si="386"/>
        <v>0</v>
      </c>
      <c r="R329" s="34">
        <f t="shared" si="386"/>
        <v>0</v>
      </c>
      <c r="S329" s="19">
        <f t="shared" si="386"/>
        <v>0</v>
      </c>
      <c r="T329" s="19">
        <f t="shared" si="386"/>
        <v>55458</v>
      </c>
      <c r="U329" s="19">
        <f t="shared" si="386"/>
        <v>0</v>
      </c>
      <c r="V329" s="19">
        <f t="shared" si="386"/>
        <v>0</v>
      </c>
      <c r="W329" s="19">
        <f t="shared" si="386"/>
        <v>0</v>
      </c>
      <c r="X329" s="19">
        <f t="shared" si="386"/>
        <v>0</v>
      </c>
      <c r="Y329" s="19">
        <f t="shared" si="386"/>
        <v>0</v>
      </c>
      <c r="Z329" s="19">
        <f t="shared" si="386"/>
        <v>0</v>
      </c>
      <c r="AA329" s="19">
        <f t="shared" si="386"/>
        <v>55098</v>
      </c>
      <c r="AB329" s="19">
        <f t="shared" si="386"/>
        <v>360</v>
      </c>
      <c r="AC329" s="19">
        <f t="shared" si="386"/>
        <v>0</v>
      </c>
      <c r="AD329" s="19">
        <f t="shared" si="386"/>
        <v>0</v>
      </c>
      <c r="AE329" s="19">
        <f t="shared" si="386"/>
        <v>0</v>
      </c>
      <c r="AF329" s="33">
        <f t="shared" si="386"/>
        <v>108000</v>
      </c>
      <c r="AG329" s="34">
        <f t="shared" si="386"/>
        <v>18000</v>
      </c>
      <c r="AH329" s="19">
        <f t="shared" si="386"/>
        <v>0</v>
      </c>
      <c r="AI329" s="19">
        <f t="shared" si="386"/>
        <v>0</v>
      </c>
      <c r="AJ329" s="19">
        <f t="shared" si="386"/>
        <v>30000</v>
      </c>
      <c r="AK329" s="47"/>
      <c r="AL329" s="48"/>
      <c r="AM329" s="50">
        <f aca="true" t="shared" si="387" ref="AM329:AS329">SUM(AM330:AM331)</f>
        <v>0</v>
      </c>
      <c r="AN329" s="19">
        <f t="shared" si="387"/>
        <v>20000</v>
      </c>
      <c r="AO329" s="19">
        <f t="shared" si="387"/>
        <v>40000</v>
      </c>
      <c r="AP329" s="19">
        <f t="shared" si="387"/>
        <v>360000</v>
      </c>
      <c r="AQ329" s="19">
        <f t="shared" si="387"/>
        <v>0</v>
      </c>
      <c r="AR329" s="19">
        <f t="shared" si="387"/>
        <v>0</v>
      </c>
      <c r="AS329" s="19">
        <f t="shared" si="387"/>
        <v>360000</v>
      </c>
      <c r="AT329" s="61"/>
    </row>
    <row r="330" spans="1:46" s="4" customFormat="1" ht="27" customHeight="1">
      <c r="A330" s="20" t="s">
        <v>731</v>
      </c>
      <c r="B330" s="21" t="s">
        <v>732</v>
      </c>
      <c r="C330" s="22">
        <f aca="true" t="shared" si="388" ref="C330:C334">D330+T330+AF330+AP330</f>
        <v>1270654</v>
      </c>
      <c r="D330" s="22">
        <f aca="true" t="shared" si="389" ref="D330:D334">SUM(E330:S330)</f>
        <v>758890</v>
      </c>
      <c r="E330" s="22">
        <v>339960</v>
      </c>
      <c r="F330" s="22">
        <v>0</v>
      </c>
      <c r="G330" s="22">
        <v>0</v>
      </c>
      <c r="H330" s="22">
        <v>0</v>
      </c>
      <c r="I330" s="22">
        <v>11760</v>
      </c>
      <c r="J330" s="22">
        <v>218640</v>
      </c>
      <c r="K330" s="22">
        <v>0</v>
      </c>
      <c r="L330" s="22">
        <v>0</v>
      </c>
      <c r="M330" s="22">
        <v>63800</v>
      </c>
      <c r="N330" s="22">
        <v>69600</v>
      </c>
      <c r="O330" s="22">
        <v>26800</v>
      </c>
      <c r="P330" s="22">
        <v>28330</v>
      </c>
      <c r="Q330" s="35">
        <v>0</v>
      </c>
      <c r="R330" s="36">
        <v>0</v>
      </c>
      <c r="S330" s="22">
        <v>0</v>
      </c>
      <c r="T330" s="22">
        <f aca="true" t="shared" si="390" ref="T330:T334">SUM(U330:AE330)</f>
        <v>46764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46464</v>
      </c>
      <c r="AB330" s="22">
        <v>300</v>
      </c>
      <c r="AC330" s="22">
        <v>0</v>
      </c>
      <c r="AD330" s="22">
        <v>0</v>
      </c>
      <c r="AE330" s="22">
        <v>0</v>
      </c>
      <c r="AF330" s="35">
        <f aca="true" t="shared" si="391" ref="AF330:AF334">SUM(AG330:AO330)</f>
        <v>105000</v>
      </c>
      <c r="AG330" s="36">
        <v>15000</v>
      </c>
      <c r="AH330" s="22">
        <v>0</v>
      </c>
      <c r="AI330" s="22">
        <v>0</v>
      </c>
      <c r="AJ330" s="22">
        <v>30000</v>
      </c>
      <c r="AK330" s="47"/>
      <c r="AL330" s="48"/>
      <c r="AM330" s="51">
        <v>0</v>
      </c>
      <c r="AN330" s="22">
        <v>20000</v>
      </c>
      <c r="AO330" s="22">
        <v>40000</v>
      </c>
      <c r="AP330" s="22">
        <f aca="true" t="shared" si="392" ref="AP330:AP334">SUM(AQ330:AS330)</f>
        <v>360000</v>
      </c>
      <c r="AQ330" s="22"/>
      <c r="AR330" s="22">
        <v>0</v>
      </c>
      <c r="AS330" s="22">
        <v>360000</v>
      </c>
      <c r="AT330" s="59" t="s">
        <v>733</v>
      </c>
    </row>
    <row r="331" spans="1:46" s="4" customFormat="1" ht="27" customHeight="1">
      <c r="A331" s="20" t="s">
        <v>734</v>
      </c>
      <c r="B331" s="21" t="s">
        <v>735</v>
      </c>
      <c r="C331" s="22">
        <f t="shared" si="388"/>
        <v>128389</v>
      </c>
      <c r="D331" s="22">
        <f t="shared" si="389"/>
        <v>116695</v>
      </c>
      <c r="E331" s="22">
        <v>61092</v>
      </c>
      <c r="F331" s="22">
        <v>0</v>
      </c>
      <c r="G331" s="22">
        <v>0</v>
      </c>
      <c r="H331" s="22">
        <v>0</v>
      </c>
      <c r="I331" s="22">
        <v>2352</v>
      </c>
      <c r="J331" s="22">
        <v>0</v>
      </c>
      <c r="K331" s="22">
        <v>26832</v>
      </c>
      <c r="L331" s="22">
        <v>16128</v>
      </c>
      <c r="M331" s="22">
        <v>0</v>
      </c>
      <c r="N331" s="22">
        <v>0</v>
      </c>
      <c r="O331" s="22">
        <v>5200</v>
      </c>
      <c r="P331" s="22">
        <v>5091</v>
      </c>
      <c r="Q331" s="35">
        <v>0</v>
      </c>
      <c r="R331" s="36">
        <v>0</v>
      </c>
      <c r="S331" s="22">
        <v>0</v>
      </c>
      <c r="T331" s="22">
        <f t="shared" si="390"/>
        <v>8694</v>
      </c>
      <c r="U331" s="22">
        <v>0</v>
      </c>
      <c r="V331" s="22">
        <v>0</v>
      </c>
      <c r="W331" s="22">
        <v>0</v>
      </c>
      <c r="X331" s="22">
        <v>0</v>
      </c>
      <c r="Y331" s="22">
        <v>0</v>
      </c>
      <c r="Z331" s="22">
        <v>0</v>
      </c>
      <c r="AA331" s="22">
        <v>8634</v>
      </c>
      <c r="AB331" s="22">
        <v>60</v>
      </c>
      <c r="AC331" s="22">
        <v>0</v>
      </c>
      <c r="AD331" s="22">
        <v>0</v>
      </c>
      <c r="AE331" s="22">
        <v>0</v>
      </c>
      <c r="AF331" s="35">
        <f t="shared" si="391"/>
        <v>3000</v>
      </c>
      <c r="AG331" s="36">
        <v>3000</v>
      </c>
      <c r="AH331" s="22">
        <v>0</v>
      </c>
      <c r="AI331" s="22">
        <v>0</v>
      </c>
      <c r="AJ331" s="22">
        <v>0</v>
      </c>
      <c r="AK331" s="47"/>
      <c r="AL331" s="48"/>
      <c r="AM331" s="51">
        <v>0</v>
      </c>
      <c r="AN331" s="22"/>
      <c r="AO331" s="22">
        <v>0</v>
      </c>
      <c r="AP331" s="22">
        <f t="shared" si="392"/>
        <v>0</v>
      </c>
      <c r="AQ331" s="22"/>
      <c r="AR331" s="22">
        <v>0</v>
      </c>
      <c r="AS331" s="22">
        <v>0</v>
      </c>
      <c r="AT331" s="60"/>
    </row>
    <row r="332" spans="1:46" s="5" customFormat="1" ht="13.5">
      <c r="A332" s="14" t="s">
        <v>736</v>
      </c>
      <c r="B332" s="18" t="s">
        <v>737</v>
      </c>
      <c r="C332" s="19">
        <f aca="true" t="shared" si="393" ref="C332:AJ332">C333</f>
        <v>150000</v>
      </c>
      <c r="D332" s="19">
        <f t="shared" si="393"/>
        <v>0</v>
      </c>
      <c r="E332" s="19">
        <f t="shared" si="393"/>
        <v>0</v>
      </c>
      <c r="F332" s="19">
        <f t="shared" si="393"/>
        <v>0</v>
      </c>
      <c r="G332" s="19">
        <f t="shared" si="393"/>
        <v>0</v>
      </c>
      <c r="H332" s="19">
        <f t="shared" si="393"/>
        <v>0</v>
      </c>
      <c r="I332" s="19">
        <f t="shared" si="393"/>
        <v>0</v>
      </c>
      <c r="J332" s="19">
        <f t="shared" si="393"/>
        <v>0</v>
      </c>
      <c r="K332" s="19">
        <f t="shared" si="393"/>
        <v>0</v>
      </c>
      <c r="L332" s="19">
        <f t="shared" si="393"/>
        <v>0</v>
      </c>
      <c r="M332" s="19">
        <f t="shared" si="393"/>
        <v>0</v>
      </c>
      <c r="N332" s="19">
        <f t="shared" si="393"/>
        <v>0</v>
      </c>
      <c r="O332" s="19">
        <f t="shared" si="393"/>
        <v>0</v>
      </c>
      <c r="P332" s="19">
        <f t="shared" si="393"/>
        <v>0</v>
      </c>
      <c r="Q332" s="33">
        <f t="shared" si="393"/>
        <v>0</v>
      </c>
      <c r="R332" s="34">
        <f t="shared" si="393"/>
        <v>0</v>
      </c>
      <c r="S332" s="19">
        <f t="shared" si="393"/>
        <v>0</v>
      </c>
      <c r="T332" s="19">
        <f t="shared" si="393"/>
        <v>0</v>
      </c>
      <c r="U332" s="19">
        <f t="shared" si="393"/>
        <v>0</v>
      </c>
      <c r="V332" s="19">
        <f t="shared" si="393"/>
        <v>0</v>
      </c>
      <c r="W332" s="19">
        <f t="shared" si="393"/>
        <v>0</v>
      </c>
      <c r="X332" s="19">
        <f t="shared" si="393"/>
        <v>0</v>
      </c>
      <c r="Y332" s="19">
        <f t="shared" si="393"/>
        <v>0</v>
      </c>
      <c r="Z332" s="19">
        <f t="shared" si="393"/>
        <v>0</v>
      </c>
      <c r="AA332" s="19">
        <f t="shared" si="393"/>
        <v>0</v>
      </c>
      <c r="AB332" s="19">
        <f t="shared" si="393"/>
        <v>0</v>
      </c>
      <c r="AC332" s="19">
        <f t="shared" si="393"/>
        <v>0</v>
      </c>
      <c r="AD332" s="19">
        <f t="shared" si="393"/>
        <v>0</v>
      </c>
      <c r="AE332" s="19">
        <f t="shared" si="393"/>
        <v>0</v>
      </c>
      <c r="AF332" s="33">
        <f t="shared" si="393"/>
        <v>150000</v>
      </c>
      <c r="AG332" s="34">
        <f t="shared" si="393"/>
        <v>0</v>
      </c>
      <c r="AH332" s="19">
        <f t="shared" si="393"/>
        <v>0</v>
      </c>
      <c r="AI332" s="19">
        <f t="shared" si="393"/>
        <v>0</v>
      </c>
      <c r="AJ332" s="19">
        <f t="shared" si="393"/>
        <v>0</v>
      </c>
      <c r="AK332" s="47"/>
      <c r="AL332" s="48"/>
      <c r="AM332" s="50">
        <f aca="true" t="shared" si="394" ref="AM332:AS332">AM333</f>
        <v>0</v>
      </c>
      <c r="AN332" s="19">
        <f t="shared" si="394"/>
        <v>0</v>
      </c>
      <c r="AO332" s="19">
        <f t="shared" si="394"/>
        <v>150000</v>
      </c>
      <c r="AP332" s="19">
        <f t="shared" si="394"/>
        <v>0</v>
      </c>
      <c r="AQ332" s="19">
        <f t="shared" si="394"/>
        <v>0</v>
      </c>
      <c r="AR332" s="19">
        <f t="shared" si="394"/>
        <v>0</v>
      </c>
      <c r="AS332" s="19">
        <f t="shared" si="394"/>
        <v>0</v>
      </c>
      <c r="AT332" s="61"/>
    </row>
    <row r="333" spans="1:46" s="5" customFormat="1" ht="13.5">
      <c r="A333" s="14" t="s">
        <v>738</v>
      </c>
      <c r="B333" s="18" t="s">
        <v>739</v>
      </c>
      <c r="C333" s="19">
        <f aca="true" t="shared" si="395" ref="C333:AJ333">SUM(C334)</f>
        <v>150000</v>
      </c>
      <c r="D333" s="19">
        <f t="shared" si="395"/>
        <v>0</v>
      </c>
      <c r="E333" s="19">
        <f t="shared" si="395"/>
        <v>0</v>
      </c>
      <c r="F333" s="19">
        <f t="shared" si="395"/>
        <v>0</v>
      </c>
      <c r="G333" s="19">
        <f t="shared" si="395"/>
        <v>0</v>
      </c>
      <c r="H333" s="19">
        <f t="shared" si="395"/>
        <v>0</v>
      </c>
      <c r="I333" s="19">
        <f t="shared" si="395"/>
        <v>0</v>
      </c>
      <c r="J333" s="19">
        <f t="shared" si="395"/>
        <v>0</v>
      </c>
      <c r="K333" s="19">
        <f t="shared" si="395"/>
        <v>0</v>
      </c>
      <c r="L333" s="19">
        <f t="shared" si="395"/>
        <v>0</v>
      </c>
      <c r="M333" s="19">
        <f t="shared" si="395"/>
        <v>0</v>
      </c>
      <c r="N333" s="19">
        <f t="shared" si="395"/>
        <v>0</v>
      </c>
      <c r="O333" s="19">
        <f t="shared" si="395"/>
        <v>0</v>
      </c>
      <c r="P333" s="19">
        <f t="shared" si="395"/>
        <v>0</v>
      </c>
      <c r="Q333" s="33">
        <f t="shared" si="395"/>
        <v>0</v>
      </c>
      <c r="R333" s="34">
        <f t="shared" si="395"/>
        <v>0</v>
      </c>
      <c r="S333" s="19">
        <f t="shared" si="395"/>
        <v>0</v>
      </c>
      <c r="T333" s="19">
        <f t="shared" si="395"/>
        <v>0</v>
      </c>
      <c r="U333" s="19">
        <f t="shared" si="395"/>
        <v>0</v>
      </c>
      <c r="V333" s="19">
        <f t="shared" si="395"/>
        <v>0</v>
      </c>
      <c r="W333" s="19">
        <f t="shared" si="395"/>
        <v>0</v>
      </c>
      <c r="X333" s="19">
        <f t="shared" si="395"/>
        <v>0</v>
      </c>
      <c r="Y333" s="19">
        <f t="shared" si="395"/>
        <v>0</v>
      </c>
      <c r="Z333" s="19">
        <f t="shared" si="395"/>
        <v>0</v>
      </c>
      <c r="AA333" s="19">
        <f t="shared" si="395"/>
        <v>0</v>
      </c>
      <c r="AB333" s="19">
        <f t="shared" si="395"/>
        <v>0</v>
      </c>
      <c r="AC333" s="19">
        <f t="shared" si="395"/>
        <v>0</v>
      </c>
      <c r="AD333" s="19">
        <f t="shared" si="395"/>
        <v>0</v>
      </c>
      <c r="AE333" s="19">
        <f t="shared" si="395"/>
        <v>0</v>
      </c>
      <c r="AF333" s="33">
        <f t="shared" si="395"/>
        <v>150000</v>
      </c>
      <c r="AG333" s="34">
        <f t="shared" si="395"/>
        <v>0</v>
      </c>
      <c r="AH333" s="19">
        <f t="shared" si="395"/>
        <v>0</v>
      </c>
      <c r="AI333" s="19">
        <f t="shared" si="395"/>
        <v>0</v>
      </c>
      <c r="AJ333" s="19">
        <f t="shared" si="395"/>
        <v>0</v>
      </c>
      <c r="AK333" s="47"/>
      <c r="AL333" s="48"/>
      <c r="AM333" s="50">
        <f aca="true" t="shared" si="396" ref="AM333:AS333">SUM(AM334)</f>
        <v>0</v>
      </c>
      <c r="AN333" s="19">
        <f t="shared" si="396"/>
        <v>0</v>
      </c>
      <c r="AO333" s="19">
        <f t="shared" si="396"/>
        <v>150000</v>
      </c>
      <c r="AP333" s="19">
        <f t="shared" si="396"/>
        <v>0</v>
      </c>
      <c r="AQ333" s="19">
        <f t="shared" si="396"/>
        <v>0</v>
      </c>
      <c r="AR333" s="19">
        <f t="shared" si="396"/>
        <v>0</v>
      </c>
      <c r="AS333" s="19">
        <f t="shared" si="396"/>
        <v>0</v>
      </c>
      <c r="AT333" s="61"/>
    </row>
    <row r="334" spans="1:46" s="4" customFormat="1" ht="27">
      <c r="A334" s="20" t="s">
        <v>740</v>
      </c>
      <c r="B334" s="21" t="s">
        <v>741</v>
      </c>
      <c r="C334" s="22">
        <f t="shared" si="388"/>
        <v>150000</v>
      </c>
      <c r="D334" s="22">
        <f t="shared" si="389"/>
        <v>0</v>
      </c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35"/>
      <c r="R334" s="36"/>
      <c r="S334" s="22"/>
      <c r="T334" s="22">
        <f t="shared" si="390"/>
        <v>0</v>
      </c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35">
        <f t="shared" si="391"/>
        <v>150000</v>
      </c>
      <c r="AG334" s="36"/>
      <c r="AH334" s="22"/>
      <c r="AI334" s="22"/>
      <c r="AJ334" s="22"/>
      <c r="AK334" s="47"/>
      <c r="AL334" s="48"/>
      <c r="AM334" s="51"/>
      <c r="AN334" s="22"/>
      <c r="AO334" s="22">
        <v>150000</v>
      </c>
      <c r="AP334" s="22">
        <f t="shared" si="392"/>
        <v>0</v>
      </c>
      <c r="AQ334" s="22"/>
      <c r="AR334" s="22"/>
      <c r="AS334" s="22"/>
      <c r="AT334" s="62" t="s">
        <v>742</v>
      </c>
    </row>
    <row r="335" spans="1:46" s="5" customFormat="1" ht="13.5">
      <c r="A335" s="14" t="s">
        <v>743</v>
      </c>
      <c r="B335" s="18" t="s">
        <v>744</v>
      </c>
      <c r="C335" s="19">
        <f>C336</f>
        <v>1010000</v>
      </c>
      <c r="D335" s="19">
        <f aca="true" t="shared" si="397" ref="D335:AJ335">D336</f>
        <v>0</v>
      </c>
      <c r="E335" s="19">
        <f t="shared" si="397"/>
        <v>0</v>
      </c>
      <c r="F335" s="19">
        <f t="shared" si="397"/>
        <v>0</v>
      </c>
      <c r="G335" s="19">
        <f t="shared" si="397"/>
        <v>0</v>
      </c>
      <c r="H335" s="19">
        <f t="shared" si="397"/>
        <v>0</v>
      </c>
      <c r="I335" s="19">
        <f t="shared" si="397"/>
        <v>0</v>
      </c>
      <c r="J335" s="19">
        <f t="shared" si="397"/>
        <v>0</v>
      </c>
      <c r="K335" s="19">
        <f t="shared" si="397"/>
        <v>0</v>
      </c>
      <c r="L335" s="19">
        <f t="shared" si="397"/>
        <v>0</v>
      </c>
      <c r="M335" s="19">
        <f t="shared" si="397"/>
        <v>0</v>
      </c>
      <c r="N335" s="19">
        <f t="shared" si="397"/>
        <v>0</v>
      </c>
      <c r="O335" s="19">
        <f t="shared" si="397"/>
        <v>0</v>
      </c>
      <c r="P335" s="19">
        <f t="shared" si="397"/>
        <v>0</v>
      </c>
      <c r="Q335" s="33">
        <f t="shared" si="397"/>
        <v>0</v>
      </c>
      <c r="R335" s="34">
        <f t="shared" si="397"/>
        <v>0</v>
      </c>
      <c r="S335" s="19">
        <f t="shared" si="397"/>
        <v>0</v>
      </c>
      <c r="T335" s="19">
        <f t="shared" si="397"/>
        <v>0</v>
      </c>
      <c r="U335" s="19">
        <f t="shared" si="397"/>
        <v>0</v>
      </c>
      <c r="V335" s="19">
        <f t="shared" si="397"/>
        <v>0</v>
      </c>
      <c r="W335" s="19">
        <f t="shared" si="397"/>
        <v>0</v>
      </c>
      <c r="X335" s="19">
        <f t="shared" si="397"/>
        <v>0</v>
      </c>
      <c r="Y335" s="19">
        <f t="shared" si="397"/>
        <v>0</v>
      </c>
      <c r="Z335" s="19">
        <f t="shared" si="397"/>
        <v>0</v>
      </c>
      <c r="AA335" s="19">
        <f t="shared" si="397"/>
        <v>0</v>
      </c>
      <c r="AB335" s="19">
        <f t="shared" si="397"/>
        <v>0</v>
      </c>
      <c r="AC335" s="19">
        <f t="shared" si="397"/>
        <v>0</v>
      </c>
      <c r="AD335" s="19">
        <f t="shared" si="397"/>
        <v>0</v>
      </c>
      <c r="AE335" s="19">
        <f t="shared" si="397"/>
        <v>0</v>
      </c>
      <c r="AF335" s="33">
        <f t="shared" si="397"/>
        <v>0</v>
      </c>
      <c r="AG335" s="34">
        <f t="shared" si="397"/>
        <v>0</v>
      </c>
      <c r="AH335" s="19">
        <f t="shared" si="397"/>
        <v>0</v>
      </c>
      <c r="AI335" s="19">
        <f t="shared" si="397"/>
        <v>0</v>
      </c>
      <c r="AJ335" s="19">
        <f t="shared" si="397"/>
        <v>0</v>
      </c>
      <c r="AK335" s="47"/>
      <c r="AL335" s="48"/>
      <c r="AM335" s="50">
        <f aca="true" t="shared" si="398" ref="AM335:AS335">AM336</f>
        <v>0</v>
      </c>
      <c r="AN335" s="19">
        <f t="shared" si="398"/>
        <v>0</v>
      </c>
      <c r="AO335" s="19">
        <f t="shared" si="398"/>
        <v>0</v>
      </c>
      <c r="AP335" s="19">
        <f t="shared" si="398"/>
        <v>1010000</v>
      </c>
      <c r="AQ335" s="19">
        <f t="shared" si="398"/>
        <v>0</v>
      </c>
      <c r="AR335" s="19">
        <f t="shared" si="398"/>
        <v>0</v>
      </c>
      <c r="AS335" s="19">
        <f t="shared" si="398"/>
        <v>1010000</v>
      </c>
      <c r="AT335" s="61"/>
    </row>
    <row r="336" spans="1:46" s="6" customFormat="1" ht="13.5">
      <c r="A336" s="20" t="s">
        <v>745</v>
      </c>
      <c r="B336" s="21" t="s">
        <v>746</v>
      </c>
      <c r="C336" s="22">
        <f aca="true" t="shared" si="399" ref="C336:C342">D336+T336+AF336+AP336</f>
        <v>1010000</v>
      </c>
      <c r="D336" s="22">
        <f aca="true" t="shared" si="400" ref="D336:D342">SUM(E336:S336)</f>
        <v>0</v>
      </c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35"/>
      <c r="R336" s="36"/>
      <c r="S336" s="22"/>
      <c r="T336" s="22">
        <f aca="true" t="shared" si="401" ref="T336:T342">SUM(U336:AE336)</f>
        <v>0</v>
      </c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35">
        <f aca="true" t="shared" si="402" ref="AF336:AF342">SUM(AG336:AO336)</f>
        <v>0</v>
      </c>
      <c r="AG336" s="36"/>
      <c r="AH336" s="22"/>
      <c r="AI336" s="22"/>
      <c r="AJ336" s="22"/>
      <c r="AK336" s="47"/>
      <c r="AL336" s="48"/>
      <c r="AM336" s="51"/>
      <c r="AN336" s="22"/>
      <c r="AO336" s="22"/>
      <c r="AP336" s="22">
        <f aca="true" t="shared" si="403" ref="AP336:AP342">SUM(AQ336:AS336)</f>
        <v>1010000</v>
      </c>
      <c r="AQ336" s="22"/>
      <c r="AR336" s="22"/>
      <c r="AS336" s="22">
        <v>1010000</v>
      </c>
      <c r="AT336" s="62" t="s">
        <v>747</v>
      </c>
    </row>
    <row r="337" spans="1:46" s="5" customFormat="1" ht="13.5">
      <c r="A337" s="14" t="s">
        <v>748</v>
      </c>
      <c r="B337" s="18" t="s">
        <v>749</v>
      </c>
      <c r="C337" s="19">
        <f aca="true" t="shared" si="404" ref="C337:AJ337">C338+C343+C346</f>
        <v>9106022</v>
      </c>
      <c r="D337" s="19">
        <f t="shared" si="404"/>
        <v>5062407</v>
      </c>
      <c r="E337" s="19">
        <f t="shared" si="404"/>
        <v>2385156</v>
      </c>
      <c r="F337" s="19">
        <f t="shared" si="404"/>
        <v>60260</v>
      </c>
      <c r="G337" s="19">
        <f t="shared" si="404"/>
        <v>0</v>
      </c>
      <c r="H337" s="19">
        <f t="shared" si="404"/>
        <v>2640</v>
      </c>
      <c r="I337" s="19">
        <f t="shared" si="404"/>
        <v>117600</v>
      </c>
      <c r="J337" s="19">
        <f t="shared" si="404"/>
        <v>776700</v>
      </c>
      <c r="K337" s="19">
        <f t="shared" si="404"/>
        <v>651276</v>
      </c>
      <c r="L337" s="19">
        <f t="shared" si="404"/>
        <v>429807</v>
      </c>
      <c r="M337" s="19">
        <f t="shared" si="404"/>
        <v>225005</v>
      </c>
      <c r="N337" s="19">
        <f t="shared" si="404"/>
        <v>43200</v>
      </c>
      <c r="O337" s="19">
        <f t="shared" si="404"/>
        <v>172000</v>
      </c>
      <c r="P337" s="19">
        <f t="shared" si="404"/>
        <v>198763</v>
      </c>
      <c r="Q337" s="33">
        <f t="shared" si="404"/>
        <v>0</v>
      </c>
      <c r="R337" s="34">
        <f t="shared" si="404"/>
        <v>0</v>
      </c>
      <c r="S337" s="19">
        <f t="shared" si="404"/>
        <v>0</v>
      </c>
      <c r="T337" s="19">
        <f t="shared" si="404"/>
        <v>1550055</v>
      </c>
      <c r="U337" s="19">
        <f t="shared" si="404"/>
        <v>0</v>
      </c>
      <c r="V337" s="19">
        <f t="shared" si="404"/>
        <v>33980</v>
      </c>
      <c r="W337" s="19">
        <f t="shared" si="404"/>
        <v>499068</v>
      </c>
      <c r="X337" s="19">
        <f t="shared" si="404"/>
        <v>639456</v>
      </c>
      <c r="Y337" s="19">
        <f t="shared" si="404"/>
        <v>0</v>
      </c>
      <c r="Z337" s="19">
        <f t="shared" si="404"/>
        <v>30096</v>
      </c>
      <c r="AA337" s="19">
        <f t="shared" si="404"/>
        <v>333889</v>
      </c>
      <c r="AB337" s="19">
        <f t="shared" si="404"/>
        <v>2910</v>
      </c>
      <c r="AC337" s="19">
        <f t="shared" si="404"/>
        <v>10656</v>
      </c>
      <c r="AD337" s="19">
        <f t="shared" si="404"/>
        <v>0</v>
      </c>
      <c r="AE337" s="19">
        <f t="shared" si="404"/>
        <v>0</v>
      </c>
      <c r="AF337" s="33">
        <f t="shared" si="404"/>
        <v>1013560</v>
      </c>
      <c r="AG337" s="34">
        <f t="shared" si="404"/>
        <v>123000</v>
      </c>
      <c r="AH337" s="19">
        <f t="shared" si="404"/>
        <v>25000</v>
      </c>
      <c r="AI337" s="19">
        <f t="shared" si="404"/>
        <v>45560</v>
      </c>
      <c r="AJ337" s="19">
        <f t="shared" si="404"/>
        <v>160000</v>
      </c>
      <c r="AK337" s="47"/>
      <c r="AL337" s="48"/>
      <c r="AM337" s="50">
        <f aca="true" t="shared" si="405" ref="AM337:AS337">AM338+AM343+AM346</f>
        <v>0</v>
      </c>
      <c r="AN337" s="19">
        <f t="shared" si="405"/>
        <v>60000</v>
      </c>
      <c r="AO337" s="19">
        <f t="shared" si="405"/>
        <v>600000</v>
      </c>
      <c r="AP337" s="19">
        <f t="shared" si="405"/>
        <v>1480000</v>
      </c>
      <c r="AQ337" s="19">
        <f t="shared" si="405"/>
        <v>0</v>
      </c>
      <c r="AR337" s="19">
        <f t="shared" si="405"/>
        <v>500000</v>
      </c>
      <c r="AS337" s="19">
        <f t="shared" si="405"/>
        <v>980000</v>
      </c>
      <c r="AT337" s="61"/>
    </row>
    <row r="338" spans="1:46" s="5" customFormat="1" ht="13.5">
      <c r="A338" s="14" t="s">
        <v>750</v>
      </c>
      <c r="B338" s="18" t="s">
        <v>751</v>
      </c>
      <c r="C338" s="19">
        <f aca="true" t="shared" si="406" ref="C338:AJ338">SUM(C339:C342)</f>
        <v>7411578</v>
      </c>
      <c r="D338" s="19">
        <f t="shared" si="406"/>
        <v>4243062</v>
      </c>
      <c r="E338" s="19">
        <f t="shared" si="406"/>
        <v>2088888</v>
      </c>
      <c r="F338" s="19">
        <f t="shared" si="406"/>
        <v>60260</v>
      </c>
      <c r="G338" s="19">
        <f t="shared" si="406"/>
        <v>0</v>
      </c>
      <c r="H338" s="19">
        <f t="shared" si="406"/>
        <v>2640</v>
      </c>
      <c r="I338" s="19">
        <f t="shared" si="406"/>
        <v>108192</v>
      </c>
      <c r="J338" s="19">
        <f t="shared" si="406"/>
        <v>525720</v>
      </c>
      <c r="K338" s="19">
        <f t="shared" si="406"/>
        <v>580944</v>
      </c>
      <c r="L338" s="19">
        <f t="shared" si="406"/>
        <v>388539</v>
      </c>
      <c r="M338" s="19">
        <f t="shared" si="406"/>
        <v>185405</v>
      </c>
      <c r="N338" s="19">
        <f t="shared" si="406"/>
        <v>0</v>
      </c>
      <c r="O338" s="19">
        <f t="shared" si="406"/>
        <v>128400</v>
      </c>
      <c r="P338" s="19">
        <f t="shared" si="406"/>
        <v>174074</v>
      </c>
      <c r="Q338" s="33">
        <f t="shared" si="406"/>
        <v>0</v>
      </c>
      <c r="R338" s="34">
        <f t="shared" si="406"/>
        <v>0</v>
      </c>
      <c r="S338" s="19">
        <f t="shared" si="406"/>
        <v>0</v>
      </c>
      <c r="T338" s="19">
        <f t="shared" si="406"/>
        <v>1308956</v>
      </c>
      <c r="U338" s="19">
        <f t="shared" si="406"/>
        <v>0</v>
      </c>
      <c r="V338" s="19">
        <f t="shared" si="406"/>
        <v>0</v>
      </c>
      <c r="W338" s="19">
        <f t="shared" si="406"/>
        <v>499068</v>
      </c>
      <c r="X338" s="19">
        <f t="shared" si="406"/>
        <v>502200</v>
      </c>
      <c r="Y338" s="19">
        <f t="shared" si="406"/>
        <v>0</v>
      </c>
      <c r="Z338" s="19">
        <f t="shared" si="406"/>
        <v>0</v>
      </c>
      <c r="AA338" s="19">
        <f t="shared" si="406"/>
        <v>294362</v>
      </c>
      <c r="AB338" s="19">
        <f t="shared" si="406"/>
        <v>2670</v>
      </c>
      <c r="AC338" s="19">
        <f t="shared" si="406"/>
        <v>10656</v>
      </c>
      <c r="AD338" s="19">
        <f t="shared" si="406"/>
        <v>0</v>
      </c>
      <c r="AE338" s="19">
        <f t="shared" si="406"/>
        <v>0</v>
      </c>
      <c r="AF338" s="33">
        <f t="shared" si="406"/>
        <v>829560</v>
      </c>
      <c r="AG338" s="34">
        <f t="shared" si="406"/>
        <v>99000</v>
      </c>
      <c r="AH338" s="19">
        <f t="shared" si="406"/>
        <v>25000</v>
      </c>
      <c r="AI338" s="19">
        <f t="shared" si="406"/>
        <v>45560</v>
      </c>
      <c r="AJ338" s="19">
        <f t="shared" si="406"/>
        <v>130000</v>
      </c>
      <c r="AK338" s="47"/>
      <c r="AL338" s="48"/>
      <c r="AM338" s="50">
        <f aca="true" t="shared" si="407" ref="AM338:AS338">SUM(AM339:AM342)</f>
        <v>0</v>
      </c>
      <c r="AN338" s="19">
        <f t="shared" si="407"/>
        <v>40000</v>
      </c>
      <c r="AO338" s="19">
        <f t="shared" si="407"/>
        <v>490000</v>
      </c>
      <c r="AP338" s="19">
        <f t="shared" si="407"/>
        <v>1030000</v>
      </c>
      <c r="AQ338" s="19">
        <f t="shared" si="407"/>
        <v>0</v>
      </c>
      <c r="AR338" s="19">
        <f t="shared" si="407"/>
        <v>500000</v>
      </c>
      <c r="AS338" s="19">
        <f t="shared" si="407"/>
        <v>530000</v>
      </c>
      <c r="AT338" s="61"/>
    </row>
    <row r="339" spans="1:46" s="4" customFormat="1" ht="21" customHeight="1">
      <c r="A339" s="20" t="s">
        <v>752</v>
      </c>
      <c r="B339" s="21" t="s">
        <v>753</v>
      </c>
      <c r="C339" s="22">
        <f t="shared" si="399"/>
        <v>4171728</v>
      </c>
      <c r="D339" s="22">
        <f t="shared" si="400"/>
        <v>1690445</v>
      </c>
      <c r="E339" s="22">
        <v>836544</v>
      </c>
      <c r="F339" s="22">
        <v>0</v>
      </c>
      <c r="G339" s="22">
        <v>0</v>
      </c>
      <c r="H339" s="22">
        <v>2640</v>
      </c>
      <c r="I339" s="22">
        <v>57624</v>
      </c>
      <c r="J339" s="22">
        <v>525720</v>
      </c>
      <c r="K339" s="22">
        <v>0</v>
      </c>
      <c r="L339" s="22">
        <v>0</v>
      </c>
      <c r="M339" s="22">
        <v>185405</v>
      </c>
      <c r="N339" s="22">
        <v>0</v>
      </c>
      <c r="O339" s="22">
        <v>12800</v>
      </c>
      <c r="P339" s="22">
        <v>69712</v>
      </c>
      <c r="Q339" s="35">
        <v>0</v>
      </c>
      <c r="R339" s="36">
        <v>0</v>
      </c>
      <c r="S339" s="22">
        <v>0</v>
      </c>
      <c r="T339" s="22">
        <f t="shared" si="401"/>
        <v>1126223</v>
      </c>
      <c r="U339" s="22">
        <v>0</v>
      </c>
      <c r="V339" s="22">
        <v>0</v>
      </c>
      <c r="W339" s="22">
        <v>499068</v>
      </c>
      <c r="X339" s="22">
        <v>502200</v>
      </c>
      <c r="Y339" s="22">
        <v>0</v>
      </c>
      <c r="Z339" s="22">
        <v>0</v>
      </c>
      <c r="AA339" s="22">
        <v>112919</v>
      </c>
      <c r="AB339" s="22">
        <v>1380</v>
      </c>
      <c r="AC339" s="22">
        <v>10656</v>
      </c>
      <c r="AD339" s="22">
        <v>0</v>
      </c>
      <c r="AE339" s="22">
        <v>0</v>
      </c>
      <c r="AF339" s="35">
        <f t="shared" si="402"/>
        <v>655060</v>
      </c>
      <c r="AG339" s="36">
        <v>34500</v>
      </c>
      <c r="AH339" s="22">
        <v>13000</v>
      </c>
      <c r="AI339" s="22">
        <v>37560</v>
      </c>
      <c r="AJ339" s="22">
        <v>130000</v>
      </c>
      <c r="AK339" s="47"/>
      <c r="AL339" s="48"/>
      <c r="AM339" s="51">
        <v>0</v>
      </c>
      <c r="AN339" s="22">
        <v>40000</v>
      </c>
      <c r="AO339" s="22">
        <v>400000</v>
      </c>
      <c r="AP339" s="22">
        <f t="shared" si="403"/>
        <v>700000</v>
      </c>
      <c r="AQ339" s="22"/>
      <c r="AR339" s="22">
        <v>500000</v>
      </c>
      <c r="AS339" s="22">
        <v>200000</v>
      </c>
      <c r="AT339" s="59" t="s">
        <v>754</v>
      </c>
    </row>
    <row r="340" spans="1:46" s="4" customFormat="1" ht="21" customHeight="1">
      <c r="A340" s="20" t="s">
        <v>755</v>
      </c>
      <c r="B340" s="21" t="s">
        <v>756</v>
      </c>
      <c r="C340" s="22">
        <f t="shared" si="399"/>
        <v>1326033</v>
      </c>
      <c r="D340" s="22">
        <f t="shared" si="400"/>
        <v>1203076</v>
      </c>
      <c r="E340" s="22">
        <v>603696</v>
      </c>
      <c r="F340" s="22">
        <v>0</v>
      </c>
      <c r="G340" s="22">
        <v>0</v>
      </c>
      <c r="H340" s="22">
        <v>0</v>
      </c>
      <c r="I340" s="22">
        <v>25872</v>
      </c>
      <c r="J340" s="22">
        <v>0</v>
      </c>
      <c r="K340" s="22">
        <v>293664</v>
      </c>
      <c r="L340" s="22">
        <v>174336</v>
      </c>
      <c r="M340" s="22">
        <v>0</v>
      </c>
      <c r="N340" s="22">
        <v>0</v>
      </c>
      <c r="O340" s="22">
        <v>55200</v>
      </c>
      <c r="P340" s="22">
        <v>50308</v>
      </c>
      <c r="Q340" s="35">
        <v>0</v>
      </c>
      <c r="R340" s="36">
        <v>0</v>
      </c>
      <c r="S340" s="22">
        <v>0</v>
      </c>
      <c r="T340" s="22">
        <f t="shared" si="401"/>
        <v>89957</v>
      </c>
      <c r="U340" s="22">
        <v>0</v>
      </c>
      <c r="V340" s="22">
        <v>0</v>
      </c>
      <c r="W340" s="22">
        <v>0</v>
      </c>
      <c r="X340" s="22">
        <v>0</v>
      </c>
      <c r="Y340" s="22">
        <v>0</v>
      </c>
      <c r="Z340" s="22">
        <v>0</v>
      </c>
      <c r="AA340" s="22">
        <v>89297</v>
      </c>
      <c r="AB340" s="22">
        <v>660</v>
      </c>
      <c r="AC340" s="22">
        <v>0</v>
      </c>
      <c r="AD340" s="22">
        <v>0</v>
      </c>
      <c r="AE340" s="22">
        <v>0</v>
      </c>
      <c r="AF340" s="35">
        <f t="shared" si="402"/>
        <v>33000</v>
      </c>
      <c r="AG340" s="36">
        <v>33000</v>
      </c>
      <c r="AH340" s="22">
        <v>0</v>
      </c>
      <c r="AI340" s="22">
        <v>0</v>
      </c>
      <c r="AJ340" s="22">
        <v>0</v>
      </c>
      <c r="AK340" s="47"/>
      <c r="AL340" s="48"/>
      <c r="AM340" s="51">
        <v>0</v>
      </c>
      <c r="AN340" s="22"/>
      <c r="AO340" s="22">
        <v>0</v>
      </c>
      <c r="AP340" s="22">
        <f t="shared" si="403"/>
        <v>0</v>
      </c>
      <c r="AQ340" s="22"/>
      <c r="AR340" s="22">
        <v>0</v>
      </c>
      <c r="AS340" s="22">
        <v>0</v>
      </c>
      <c r="AT340" s="60"/>
    </row>
    <row r="341" spans="1:46" s="4" customFormat="1" ht="27">
      <c r="A341" s="20" t="s">
        <v>757</v>
      </c>
      <c r="B341" s="21" t="s">
        <v>758</v>
      </c>
      <c r="C341" s="22">
        <f t="shared" si="399"/>
        <v>1473817</v>
      </c>
      <c r="D341" s="22">
        <f t="shared" si="400"/>
        <v>1349541</v>
      </c>
      <c r="E341" s="22">
        <v>648648</v>
      </c>
      <c r="F341" s="22">
        <v>60260</v>
      </c>
      <c r="G341" s="22">
        <v>0</v>
      </c>
      <c r="H341" s="22">
        <v>0</v>
      </c>
      <c r="I341" s="22">
        <v>24696</v>
      </c>
      <c r="J341" s="22">
        <v>0</v>
      </c>
      <c r="K341" s="22">
        <v>287280</v>
      </c>
      <c r="L341" s="22">
        <v>214203</v>
      </c>
      <c r="M341" s="22">
        <v>0</v>
      </c>
      <c r="N341" s="22">
        <v>0</v>
      </c>
      <c r="O341" s="22">
        <v>60400</v>
      </c>
      <c r="P341" s="22">
        <v>54054</v>
      </c>
      <c r="Q341" s="35">
        <v>0</v>
      </c>
      <c r="R341" s="36">
        <v>0</v>
      </c>
      <c r="S341" s="22">
        <v>0</v>
      </c>
      <c r="T341" s="22">
        <f t="shared" si="401"/>
        <v>92776</v>
      </c>
      <c r="U341" s="22">
        <v>0</v>
      </c>
      <c r="V341" s="22">
        <v>0</v>
      </c>
      <c r="W341" s="22">
        <v>0</v>
      </c>
      <c r="X341" s="22">
        <v>0</v>
      </c>
      <c r="Y341" s="22">
        <v>0</v>
      </c>
      <c r="Z341" s="22">
        <v>0</v>
      </c>
      <c r="AA341" s="22">
        <v>92146</v>
      </c>
      <c r="AB341" s="22">
        <v>630</v>
      </c>
      <c r="AC341" s="22">
        <v>0</v>
      </c>
      <c r="AD341" s="22">
        <v>0</v>
      </c>
      <c r="AE341" s="22">
        <v>0</v>
      </c>
      <c r="AF341" s="35">
        <f t="shared" si="402"/>
        <v>31500</v>
      </c>
      <c r="AG341" s="36">
        <v>31500</v>
      </c>
      <c r="AH341" s="22">
        <v>0</v>
      </c>
      <c r="AI341" s="22">
        <v>0</v>
      </c>
      <c r="AJ341" s="22">
        <v>0</v>
      </c>
      <c r="AK341" s="47"/>
      <c r="AL341" s="48"/>
      <c r="AM341" s="51">
        <v>0</v>
      </c>
      <c r="AN341" s="22"/>
      <c r="AO341" s="22">
        <v>0</v>
      </c>
      <c r="AP341" s="22">
        <f t="shared" si="403"/>
        <v>0</v>
      </c>
      <c r="AQ341" s="22"/>
      <c r="AR341" s="22">
        <v>0</v>
      </c>
      <c r="AS341" s="22">
        <v>0</v>
      </c>
      <c r="AT341" s="62"/>
    </row>
    <row r="342" spans="1:46" s="4" customFormat="1" ht="27">
      <c r="A342" s="20" t="s">
        <v>757</v>
      </c>
      <c r="B342" s="21" t="s">
        <v>759</v>
      </c>
      <c r="C342" s="22">
        <f t="shared" si="399"/>
        <v>440000</v>
      </c>
      <c r="D342" s="22">
        <f t="shared" si="400"/>
        <v>0</v>
      </c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35"/>
      <c r="R342" s="36"/>
      <c r="S342" s="22"/>
      <c r="T342" s="22">
        <f t="shared" si="401"/>
        <v>0</v>
      </c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35">
        <f t="shared" si="402"/>
        <v>110000</v>
      </c>
      <c r="AG342" s="36"/>
      <c r="AH342" s="22">
        <v>12000</v>
      </c>
      <c r="AI342" s="22">
        <v>8000</v>
      </c>
      <c r="AJ342" s="22"/>
      <c r="AK342" s="47"/>
      <c r="AL342" s="48"/>
      <c r="AM342" s="51"/>
      <c r="AN342" s="22"/>
      <c r="AO342" s="22">
        <v>90000</v>
      </c>
      <c r="AP342" s="22">
        <f t="shared" si="403"/>
        <v>330000</v>
      </c>
      <c r="AQ342" s="22"/>
      <c r="AR342" s="22"/>
      <c r="AS342" s="22">
        <v>330000</v>
      </c>
      <c r="AT342" s="62" t="s">
        <v>760</v>
      </c>
    </row>
    <row r="343" spans="1:46" s="5" customFormat="1" ht="13.5">
      <c r="A343" s="14" t="s">
        <v>761</v>
      </c>
      <c r="B343" s="18" t="s">
        <v>762</v>
      </c>
      <c r="C343" s="19">
        <f aca="true" t="shared" si="408" ref="C343:AJ343">SUM(C344:C345)</f>
        <v>1046652</v>
      </c>
      <c r="D343" s="19">
        <f t="shared" si="408"/>
        <v>614885</v>
      </c>
      <c r="E343" s="19">
        <f t="shared" si="408"/>
        <v>296268</v>
      </c>
      <c r="F343" s="19">
        <f t="shared" si="408"/>
        <v>0</v>
      </c>
      <c r="G343" s="19">
        <f t="shared" si="408"/>
        <v>0</v>
      </c>
      <c r="H343" s="19">
        <f t="shared" si="408"/>
        <v>0</v>
      </c>
      <c r="I343" s="19">
        <f t="shared" si="408"/>
        <v>9408</v>
      </c>
      <c r="J343" s="19">
        <f t="shared" si="408"/>
        <v>138480</v>
      </c>
      <c r="K343" s="19">
        <f t="shared" si="408"/>
        <v>26160</v>
      </c>
      <c r="L343" s="19">
        <f t="shared" si="408"/>
        <v>15480</v>
      </c>
      <c r="M343" s="19">
        <f t="shared" si="408"/>
        <v>39600</v>
      </c>
      <c r="N343" s="19">
        <f t="shared" si="408"/>
        <v>43200</v>
      </c>
      <c r="O343" s="19">
        <f t="shared" si="408"/>
        <v>21600</v>
      </c>
      <c r="P343" s="19">
        <f t="shared" si="408"/>
        <v>24689</v>
      </c>
      <c r="Q343" s="33">
        <f t="shared" si="408"/>
        <v>0</v>
      </c>
      <c r="R343" s="34">
        <f t="shared" si="408"/>
        <v>0</v>
      </c>
      <c r="S343" s="19">
        <f t="shared" si="408"/>
        <v>0</v>
      </c>
      <c r="T343" s="19">
        <f t="shared" si="408"/>
        <v>39767</v>
      </c>
      <c r="U343" s="19">
        <f t="shared" si="408"/>
        <v>0</v>
      </c>
      <c r="V343" s="19">
        <f t="shared" si="408"/>
        <v>0</v>
      </c>
      <c r="W343" s="19">
        <f t="shared" si="408"/>
        <v>0</v>
      </c>
      <c r="X343" s="19">
        <f t="shared" si="408"/>
        <v>0</v>
      </c>
      <c r="Y343" s="19">
        <f t="shared" si="408"/>
        <v>0</v>
      </c>
      <c r="Z343" s="19">
        <f t="shared" si="408"/>
        <v>0</v>
      </c>
      <c r="AA343" s="19">
        <f t="shared" si="408"/>
        <v>39527</v>
      </c>
      <c r="AB343" s="19">
        <f t="shared" si="408"/>
        <v>240</v>
      </c>
      <c r="AC343" s="19">
        <f t="shared" si="408"/>
        <v>0</v>
      </c>
      <c r="AD343" s="19">
        <f t="shared" si="408"/>
        <v>0</v>
      </c>
      <c r="AE343" s="19">
        <f t="shared" si="408"/>
        <v>0</v>
      </c>
      <c r="AF343" s="33">
        <f t="shared" si="408"/>
        <v>92000</v>
      </c>
      <c r="AG343" s="34">
        <f t="shared" si="408"/>
        <v>12000</v>
      </c>
      <c r="AH343" s="19">
        <f t="shared" si="408"/>
        <v>0</v>
      </c>
      <c r="AI343" s="19">
        <f t="shared" si="408"/>
        <v>0</v>
      </c>
      <c r="AJ343" s="19">
        <f t="shared" si="408"/>
        <v>30000</v>
      </c>
      <c r="AK343" s="47"/>
      <c r="AL343" s="48"/>
      <c r="AM343" s="50">
        <f aca="true" t="shared" si="409" ref="AM343:AS343">SUM(AM344:AM345)</f>
        <v>0</v>
      </c>
      <c r="AN343" s="19">
        <f t="shared" si="409"/>
        <v>20000</v>
      </c>
      <c r="AO343" s="19">
        <f t="shared" si="409"/>
        <v>30000</v>
      </c>
      <c r="AP343" s="19">
        <f t="shared" si="409"/>
        <v>300000</v>
      </c>
      <c r="AQ343" s="19">
        <f t="shared" si="409"/>
        <v>0</v>
      </c>
      <c r="AR343" s="19">
        <f t="shared" si="409"/>
        <v>0</v>
      </c>
      <c r="AS343" s="19">
        <f t="shared" si="409"/>
        <v>300000</v>
      </c>
      <c r="AT343" s="61"/>
    </row>
    <row r="344" spans="1:46" s="4" customFormat="1" ht="27">
      <c r="A344" s="20" t="s">
        <v>763</v>
      </c>
      <c r="B344" s="21" t="s">
        <v>764</v>
      </c>
      <c r="C344" s="22">
        <f aca="true" t="shared" si="410" ref="C344:C348">D344+T344+AF344+AP344</f>
        <v>918968</v>
      </c>
      <c r="D344" s="22">
        <f aca="true" t="shared" si="411" ref="D344:D348">SUM(E344:S344)</f>
        <v>498857</v>
      </c>
      <c r="E344" s="22">
        <v>234204</v>
      </c>
      <c r="F344" s="22">
        <v>0</v>
      </c>
      <c r="G344" s="22">
        <v>0</v>
      </c>
      <c r="H344" s="22">
        <v>0</v>
      </c>
      <c r="I344" s="22">
        <v>7056</v>
      </c>
      <c r="J344" s="22">
        <v>138480</v>
      </c>
      <c r="K344" s="22">
        <v>0</v>
      </c>
      <c r="L344" s="22">
        <v>0</v>
      </c>
      <c r="M344" s="22">
        <v>39600</v>
      </c>
      <c r="N344" s="22">
        <v>43200</v>
      </c>
      <c r="O344" s="22">
        <v>16800</v>
      </c>
      <c r="P344" s="22">
        <v>19517</v>
      </c>
      <c r="Q344" s="35">
        <v>0</v>
      </c>
      <c r="R344" s="36">
        <v>0</v>
      </c>
      <c r="S344" s="22">
        <v>0</v>
      </c>
      <c r="T344" s="22">
        <f aca="true" t="shared" si="412" ref="T344:T348">SUM(U344:AE344)</f>
        <v>31111</v>
      </c>
      <c r="U344" s="22">
        <v>0</v>
      </c>
      <c r="V344" s="22">
        <v>0</v>
      </c>
      <c r="W344" s="22">
        <v>0</v>
      </c>
      <c r="X344" s="22">
        <v>0</v>
      </c>
      <c r="Y344" s="22">
        <v>0</v>
      </c>
      <c r="Z344" s="22">
        <v>0</v>
      </c>
      <c r="AA344" s="22">
        <v>30931</v>
      </c>
      <c r="AB344" s="22">
        <v>180</v>
      </c>
      <c r="AC344" s="22">
        <v>0</v>
      </c>
      <c r="AD344" s="22">
        <v>0</v>
      </c>
      <c r="AE344" s="22">
        <v>0</v>
      </c>
      <c r="AF344" s="35">
        <f aca="true" t="shared" si="413" ref="AF344:AF348">SUM(AG344:AO344)</f>
        <v>89000</v>
      </c>
      <c r="AG344" s="36">
        <v>9000</v>
      </c>
      <c r="AH344" s="22">
        <v>0</v>
      </c>
      <c r="AI344" s="22">
        <v>0</v>
      </c>
      <c r="AJ344" s="22">
        <v>30000</v>
      </c>
      <c r="AK344" s="47"/>
      <c r="AL344" s="48"/>
      <c r="AM344" s="51">
        <v>0</v>
      </c>
      <c r="AN344" s="22">
        <v>20000</v>
      </c>
      <c r="AO344" s="22">
        <v>30000</v>
      </c>
      <c r="AP344" s="22">
        <f aca="true" t="shared" si="414" ref="AP344:AP348">SUM(AQ344:AS344)</f>
        <v>300000</v>
      </c>
      <c r="AQ344" s="22"/>
      <c r="AR344" s="22"/>
      <c r="AS344" s="22">
        <v>300000</v>
      </c>
      <c r="AT344" s="59" t="s">
        <v>765</v>
      </c>
    </row>
    <row r="345" spans="1:46" s="4" customFormat="1" ht="27">
      <c r="A345" s="20" t="s">
        <v>766</v>
      </c>
      <c r="B345" s="21" t="s">
        <v>767</v>
      </c>
      <c r="C345" s="22">
        <f t="shared" si="410"/>
        <v>127684</v>
      </c>
      <c r="D345" s="22">
        <f t="shared" si="411"/>
        <v>116028</v>
      </c>
      <c r="E345" s="22">
        <v>62064</v>
      </c>
      <c r="F345" s="22">
        <v>0</v>
      </c>
      <c r="G345" s="22">
        <v>0</v>
      </c>
      <c r="H345" s="22">
        <v>0</v>
      </c>
      <c r="I345" s="22">
        <v>2352</v>
      </c>
      <c r="J345" s="22">
        <v>0</v>
      </c>
      <c r="K345" s="22">
        <v>26160</v>
      </c>
      <c r="L345" s="22">
        <v>15480</v>
      </c>
      <c r="M345" s="22">
        <v>0</v>
      </c>
      <c r="N345" s="22">
        <v>0</v>
      </c>
      <c r="O345" s="22">
        <v>4800</v>
      </c>
      <c r="P345" s="22">
        <v>5172</v>
      </c>
      <c r="Q345" s="35">
        <v>0</v>
      </c>
      <c r="R345" s="36">
        <v>0</v>
      </c>
      <c r="S345" s="22">
        <v>0</v>
      </c>
      <c r="T345" s="22">
        <f t="shared" si="412"/>
        <v>8656</v>
      </c>
      <c r="U345" s="22">
        <v>0</v>
      </c>
      <c r="V345" s="22">
        <v>0</v>
      </c>
      <c r="W345" s="22">
        <v>0</v>
      </c>
      <c r="X345" s="22">
        <v>0</v>
      </c>
      <c r="Y345" s="22">
        <v>0</v>
      </c>
      <c r="Z345" s="22">
        <v>0</v>
      </c>
      <c r="AA345" s="22">
        <v>8596</v>
      </c>
      <c r="AB345" s="22">
        <v>60</v>
      </c>
      <c r="AC345" s="22">
        <v>0</v>
      </c>
      <c r="AD345" s="22">
        <v>0</v>
      </c>
      <c r="AE345" s="22">
        <v>0</v>
      </c>
      <c r="AF345" s="35">
        <f t="shared" si="413"/>
        <v>3000</v>
      </c>
      <c r="AG345" s="36">
        <v>3000</v>
      </c>
      <c r="AH345" s="22">
        <v>0</v>
      </c>
      <c r="AI345" s="22">
        <v>0</v>
      </c>
      <c r="AJ345" s="22">
        <v>0</v>
      </c>
      <c r="AK345" s="47"/>
      <c r="AL345" s="48"/>
      <c r="AM345" s="51">
        <v>0</v>
      </c>
      <c r="AN345" s="22"/>
      <c r="AO345" s="22">
        <v>0</v>
      </c>
      <c r="AP345" s="22">
        <f t="shared" si="414"/>
        <v>0</v>
      </c>
      <c r="AQ345" s="22"/>
      <c r="AR345" s="22">
        <v>0</v>
      </c>
      <c r="AS345" s="22">
        <v>0</v>
      </c>
      <c r="AT345" s="60"/>
    </row>
    <row r="346" spans="1:46" s="5" customFormat="1" ht="13.5">
      <c r="A346" s="14" t="s">
        <v>768</v>
      </c>
      <c r="B346" s="18" t="s">
        <v>769</v>
      </c>
      <c r="C346" s="19">
        <f aca="true" t="shared" si="415" ref="C346:AJ346">SUM(C347:C348)</f>
        <v>647792</v>
      </c>
      <c r="D346" s="19">
        <f t="shared" si="415"/>
        <v>204460</v>
      </c>
      <c r="E346" s="19">
        <f t="shared" si="415"/>
        <v>0</v>
      </c>
      <c r="F346" s="19">
        <f t="shared" si="415"/>
        <v>0</v>
      </c>
      <c r="G346" s="19">
        <f t="shared" si="415"/>
        <v>0</v>
      </c>
      <c r="H346" s="19">
        <f t="shared" si="415"/>
        <v>0</v>
      </c>
      <c r="I346" s="19">
        <f t="shared" si="415"/>
        <v>0</v>
      </c>
      <c r="J346" s="19">
        <f t="shared" si="415"/>
        <v>112500</v>
      </c>
      <c r="K346" s="19">
        <f t="shared" si="415"/>
        <v>44172</v>
      </c>
      <c r="L346" s="19">
        <f t="shared" si="415"/>
        <v>25788</v>
      </c>
      <c r="M346" s="19">
        <f t="shared" si="415"/>
        <v>0</v>
      </c>
      <c r="N346" s="19">
        <f t="shared" si="415"/>
        <v>0</v>
      </c>
      <c r="O346" s="19">
        <f t="shared" si="415"/>
        <v>22000</v>
      </c>
      <c r="P346" s="19">
        <f t="shared" si="415"/>
        <v>0</v>
      </c>
      <c r="Q346" s="33">
        <f t="shared" si="415"/>
        <v>0</v>
      </c>
      <c r="R346" s="34">
        <f t="shared" si="415"/>
        <v>0</v>
      </c>
      <c r="S346" s="19">
        <f t="shared" si="415"/>
        <v>0</v>
      </c>
      <c r="T346" s="19">
        <f t="shared" si="415"/>
        <v>201332</v>
      </c>
      <c r="U346" s="19">
        <f t="shared" si="415"/>
        <v>0</v>
      </c>
      <c r="V346" s="19">
        <f t="shared" si="415"/>
        <v>33980</v>
      </c>
      <c r="W346" s="19">
        <f t="shared" si="415"/>
        <v>0</v>
      </c>
      <c r="X346" s="19">
        <f t="shared" si="415"/>
        <v>137256</v>
      </c>
      <c r="Y346" s="19">
        <f t="shared" si="415"/>
        <v>0</v>
      </c>
      <c r="Z346" s="19">
        <f t="shared" si="415"/>
        <v>30096</v>
      </c>
      <c r="AA346" s="19">
        <f t="shared" si="415"/>
        <v>0</v>
      </c>
      <c r="AB346" s="19">
        <f t="shared" si="415"/>
        <v>0</v>
      </c>
      <c r="AC346" s="19">
        <f t="shared" si="415"/>
        <v>0</v>
      </c>
      <c r="AD346" s="19">
        <f t="shared" si="415"/>
        <v>0</v>
      </c>
      <c r="AE346" s="19">
        <f t="shared" si="415"/>
        <v>0</v>
      </c>
      <c r="AF346" s="33">
        <f t="shared" si="415"/>
        <v>92000</v>
      </c>
      <c r="AG346" s="34">
        <f t="shared" si="415"/>
        <v>12000</v>
      </c>
      <c r="AH346" s="19">
        <f t="shared" si="415"/>
        <v>0</v>
      </c>
      <c r="AI346" s="19">
        <f t="shared" si="415"/>
        <v>0</v>
      </c>
      <c r="AJ346" s="19">
        <f t="shared" si="415"/>
        <v>0</v>
      </c>
      <c r="AK346" s="47"/>
      <c r="AL346" s="48"/>
      <c r="AM346" s="50">
        <f aca="true" t="shared" si="416" ref="AM346:AS346">SUM(AM347:AM348)</f>
        <v>0</v>
      </c>
      <c r="AN346" s="19">
        <f t="shared" si="416"/>
        <v>0</v>
      </c>
      <c r="AO346" s="19">
        <f t="shared" si="416"/>
        <v>80000</v>
      </c>
      <c r="AP346" s="19">
        <f t="shared" si="416"/>
        <v>150000</v>
      </c>
      <c r="AQ346" s="19">
        <f t="shared" si="416"/>
        <v>0</v>
      </c>
      <c r="AR346" s="19">
        <f t="shared" si="416"/>
        <v>0</v>
      </c>
      <c r="AS346" s="19">
        <f t="shared" si="416"/>
        <v>150000</v>
      </c>
      <c r="AT346" s="61"/>
    </row>
    <row r="347" spans="1:46" s="4" customFormat="1" ht="19.5" customHeight="1">
      <c r="A347" s="20" t="s">
        <v>770</v>
      </c>
      <c r="B347" s="21" t="s">
        <v>771</v>
      </c>
      <c r="C347" s="22">
        <f t="shared" si="410"/>
        <v>356100</v>
      </c>
      <c r="D347" s="22">
        <f t="shared" si="411"/>
        <v>126100</v>
      </c>
      <c r="E347" s="22">
        <v>0</v>
      </c>
      <c r="F347" s="22">
        <v>0</v>
      </c>
      <c r="G347" s="22">
        <v>0</v>
      </c>
      <c r="H347" s="22">
        <v>0</v>
      </c>
      <c r="I347" s="22">
        <v>0</v>
      </c>
      <c r="J347" s="22">
        <v>112500</v>
      </c>
      <c r="K347" s="22">
        <v>0</v>
      </c>
      <c r="L347" s="22">
        <v>0</v>
      </c>
      <c r="M347" s="22">
        <v>0</v>
      </c>
      <c r="N347" s="22">
        <v>0</v>
      </c>
      <c r="O347" s="22">
        <v>13600</v>
      </c>
      <c r="P347" s="22">
        <v>0</v>
      </c>
      <c r="Q347" s="35">
        <v>0</v>
      </c>
      <c r="R347" s="36">
        <v>0</v>
      </c>
      <c r="S347" s="22">
        <v>0</v>
      </c>
      <c r="T347" s="22">
        <f t="shared" si="412"/>
        <v>0</v>
      </c>
      <c r="U347" s="22">
        <v>0</v>
      </c>
      <c r="V347" s="22">
        <v>0</v>
      </c>
      <c r="W347" s="22">
        <v>0</v>
      </c>
      <c r="X347" s="22">
        <v>0</v>
      </c>
      <c r="Y347" s="22">
        <v>0</v>
      </c>
      <c r="Z347" s="22">
        <v>0</v>
      </c>
      <c r="AA347" s="22">
        <v>0</v>
      </c>
      <c r="AB347" s="22">
        <v>0</v>
      </c>
      <c r="AC347" s="22">
        <v>0</v>
      </c>
      <c r="AD347" s="22">
        <v>0</v>
      </c>
      <c r="AE347" s="22">
        <v>0</v>
      </c>
      <c r="AF347" s="35">
        <f t="shared" si="413"/>
        <v>80000</v>
      </c>
      <c r="AG347" s="36">
        <v>0</v>
      </c>
      <c r="AH347" s="22">
        <v>0</v>
      </c>
      <c r="AI347" s="22">
        <v>0</v>
      </c>
      <c r="AJ347" s="22">
        <v>0</v>
      </c>
      <c r="AK347" s="47"/>
      <c r="AL347" s="48"/>
      <c r="AM347" s="51">
        <v>0</v>
      </c>
      <c r="AN347" s="22"/>
      <c r="AO347" s="22">
        <v>80000</v>
      </c>
      <c r="AP347" s="22">
        <f t="shared" si="414"/>
        <v>150000</v>
      </c>
      <c r="AQ347" s="22"/>
      <c r="AR347" s="22">
        <v>0</v>
      </c>
      <c r="AS347" s="22">
        <v>150000</v>
      </c>
      <c r="AT347" s="59" t="s">
        <v>772</v>
      </c>
    </row>
    <row r="348" spans="1:46" s="4" customFormat="1" ht="19.5" customHeight="1">
      <c r="A348" s="20" t="s">
        <v>773</v>
      </c>
      <c r="B348" s="21" t="s">
        <v>774</v>
      </c>
      <c r="C348" s="22">
        <f t="shared" si="410"/>
        <v>291692</v>
      </c>
      <c r="D348" s="22">
        <f t="shared" si="411"/>
        <v>78360</v>
      </c>
      <c r="E348" s="22">
        <v>0</v>
      </c>
      <c r="F348" s="22">
        <v>0</v>
      </c>
      <c r="G348" s="22">
        <v>0</v>
      </c>
      <c r="H348" s="22">
        <v>0</v>
      </c>
      <c r="I348" s="22">
        <v>0</v>
      </c>
      <c r="J348" s="22">
        <v>0</v>
      </c>
      <c r="K348" s="22">
        <v>44172</v>
      </c>
      <c r="L348" s="22">
        <v>25788</v>
      </c>
      <c r="M348" s="22">
        <v>0</v>
      </c>
      <c r="N348" s="22">
        <v>0</v>
      </c>
      <c r="O348" s="22">
        <v>8400</v>
      </c>
      <c r="P348" s="22">
        <v>0</v>
      </c>
      <c r="Q348" s="35">
        <v>0</v>
      </c>
      <c r="R348" s="36">
        <v>0</v>
      </c>
      <c r="S348" s="22">
        <v>0</v>
      </c>
      <c r="T348" s="22">
        <f t="shared" si="412"/>
        <v>201332</v>
      </c>
      <c r="U348" s="22">
        <v>0</v>
      </c>
      <c r="V348" s="22">
        <v>33980</v>
      </c>
      <c r="W348" s="22">
        <v>0</v>
      </c>
      <c r="X348" s="22">
        <v>137256</v>
      </c>
      <c r="Y348" s="22">
        <v>0</v>
      </c>
      <c r="Z348" s="22">
        <v>30096</v>
      </c>
      <c r="AA348" s="22">
        <v>0</v>
      </c>
      <c r="AB348" s="22">
        <v>0</v>
      </c>
      <c r="AC348" s="22">
        <v>0</v>
      </c>
      <c r="AD348" s="22">
        <v>0</v>
      </c>
      <c r="AE348" s="22">
        <v>0</v>
      </c>
      <c r="AF348" s="35">
        <f t="shared" si="413"/>
        <v>12000</v>
      </c>
      <c r="AG348" s="36">
        <v>12000</v>
      </c>
      <c r="AH348" s="22"/>
      <c r="AI348" s="22"/>
      <c r="AJ348" s="22">
        <v>0</v>
      </c>
      <c r="AK348" s="47"/>
      <c r="AL348" s="48"/>
      <c r="AM348" s="51">
        <v>0</v>
      </c>
      <c r="AN348" s="22"/>
      <c r="AO348" s="22"/>
      <c r="AP348" s="22">
        <f t="shared" si="414"/>
        <v>0</v>
      </c>
      <c r="AQ348" s="22"/>
      <c r="AR348" s="22">
        <v>0</v>
      </c>
      <c r="AS348" s="22"/>
      <c r="AT348" s="60"/>
    </row>
    <row r="349" spans="1:46" s="5" customFormat="1" ht="13.5">
      <c r="A349" s="14" t="s">
        <v>775</v>
      </c>
      <c r="B349" s="18" t="s">
        <v>776</v>
      </c>
      <c r="C349" s="19">
        <f aca="true" t="shared" si="417" ref="C349:AJ349">C351</f>
        <v>2377859</v>
      </c>
      <c r="D349" s="19">
        <f t="shared" si="417"/>
        <v>848497</v>
      </c>
      <c r="E349" s="19">
        <f t="shared" si="417"/>
        <v>150156</v>
      </c>
      <c r="F349" s="19">
        <f t="shared" si="417"/>
        <v>0</v>
      </c>
      <c r="G349" s="19">
        <f t="shared" si="417"/>
        <v>600000</v>
      </c>
      <c r="H349" s="19">
        <f t="shared" si="417"/>
        <v>0</v>
      </c>
      <c r="I349" s="19">
        <f t="shared" si="417"/>
        <v>3528</v>
      </c>
      <c r="J349" s="19">
        <f t="shared" si="417"/>
        <v>0</v>
      </c>
      <c r="K349" s="19">
        <f t="shared" si="417"/>
        <v>46524</v>
      </c>
      <c r="L349" s="19">
        <f t="shared" si="417"/>
        <v>26976</v>
      </c>
      <c r="M349" s="19">
        <f t="shared" si="417"/>
        <v>0</v>
      </c>
      <c r="N349" s="19">
        <f t="shared" si="417"/>
        <v>0</v>
      </c>
      <c r="O349" s="19">
        <f t="shared" si="417"/>
        <v>8800</v>
      </c>
      <c r="P349" s="19">
        <f t="shared" si="417"/>
        <v>12513</v>
      </c>
      <c r="Q349" s="33">
        <f t="shared" si="417"/>
        <v>0</v>
      </c>
      <c r="R349" s="34">
        <f t="shared" si="417"/>
        <v>0</v>
      </c>
      <c r="S349" s="19">
        <f t="shared" si="417"/>
        <v>0</v>
      </c>
      <c r="T349" s="19">
        <f t="shared" si="417"/>
        <v>273842</v>
      </c>
      <c r="U349" s="19">
        <f t="shared" si="417"/>
        <v>0</v>
      </c>
      <c r="V349" s="19">
        <f t="shared" si="417"/>
        <v>0</v>
      </c>
      <c r="W349" s="19">
        <f t="shared" si="417"/>
        <v>255148</v>
      </c>
      <c r="X349" s="19">
        <f t="shared" si="417"/>
        <v>0</v>
      </c>
      <c r="Y349" s="19">
        <f t="shared" si="417"/>
        <v>0</v>
      </c>
      <c r="Z349" s="19">
        <f t="shared" si="417"/>
        <v>0</v>
      </c>
      <c r="AA349" s="19">
        <f t="shared" si="417"/>
        <v>18454</v>
      </c>
      <c r="AB349" s="19">
        <f t="shared" si="417"/>
        <v>240</v>
      </c>
      <c r="AC349" s="19">
        <f t="shared" si="417"/>
        <v>0</v>
      </c>
      <c r="AD349" s="19">
        <f t="shared" si="417"/>
        <v>0</v>
      </c>
      <c r="AE349" s="19">
        <f t="shared" si="417"/>
        <v>0</v>
      </c>
      <c r="AF349" s="33">
        <f t="shared" si="417"/>
        <v>255520</v>
      </c>
      <c r="AG349" s="34">
        <f t="shared" si="417"/>
        <v>4500</v>
      </c>
      <c r="AH349" s="19">
        <f t="shared" si="417"/>
        <v>32365</v>
      </c>
      <c r="AI349" s="19">
        <f t="shared" si="417"/>
        <v>28655</v>
      </c>
      <c r="AJ349" s="19">
        <f t="shared" si="417"/>
        <v>0</v>
      </c>
      <c r="AK349" s="47"/>
      <c r="AL349" s="48"/>
      <c r="AM349" s="50">
        <f aca="true" t="shared" si="418" ref="AM349:AS349">AM351</f>
        <v>0</v>
      </c>
      <c r="AN349" s="19">
        <f t="shared" si="418"/>
        <v>40000</v>
      </c>
      <c r="AO349" s="19">
        <f t="shared" si="418"/>
        <v>150000</v>
      </c>
      <c r="AP349" s="19">
        <f t="shared" si="418"/>
        <v>1000000</v>
      </c>
      <c r="AQ349" s="19">
        <f t="shared" si="418"/>
        <v>1000000</v>
      </c>
      <c r="AR349" s="19">
        <f t="shared" si="418"/>
        <v>0</v>
      </c>
      <c r="AS349" s="19">
        <f t="shared" si="418"/>
        <v>0</v>
      </c>
      <c r="AT349" s="61"/>
    </row>
    <row r="350" spans="1:46" s="5" customFormat="1" ht="13.5">
      <c r="A350" s="14" t="s">
        <v>777</v>
      </c>
      <c r="B350" s="18" t="s">
        <v>778</v>
      </c>
      <c r="C350" s="19">
        <f aca="true" t="shared" si="419" ref="C350:AJ350">SUM(C351)</f>
        <v>2377859</v>
      </c>
      <c r="D350" s="19">
        <f t="shared" si="419"/>
        <v>848497</v>
      </c>
      <c r="E350" s="19">
        <f t="shared" si="419"/>
        <v>150156</v>
      </c>
      <c r="F350" s="19">
        <f t="shared" si="419"/>
        <v>0</v>
      </c>
      <c r="G350" s="19">
        <f t="shared" si="419"/>
        <v>600000</v>
      </c>
      <c r="H350" s="19">
        <f t="shared" si="419"/>
        <v>0</v>
      </c>
      <c r="I350" s="19">
        <f t="shared" si="419"/>
        <v>3528</v>
      </c>
      <c r="J350" s="19">
        <f t="shared" si="419"/>
        <v>0</v>
      </c>
      <c r="K350" s="19">
        <f t="shared" si="419"/>
        <v>46524</v>
      </c>
      <c r="L350" s="19">
        <f t="shared" si="419"/>
        <v>26976</v>
      </c>
      <c r="M350" s="19">
        <f t="shared" si="419"/>
        <v>0</v>
      </c>
      <c r="N350" s="19">
        <f t="shared" si="419"/>
        <v>0</v>
      </c>
      <c r="O350" s="19">
        <f t="shared" si="419"/>
        <v>8800</v>
      </c>
      <c r="P350" s="19">
        <f t="shared" si="419"/>
        <v>12513</v>
      </c>
      <c r="Q350" s="33">
        <f t="shared" si="419"/>
        <v>0</v>
      </c>
      <c r="R350" s="34">
        <f t="shared" si="419"/>
        <v>0</v>
      </c>
      <c r="S350" s="19">
        <f t="shared" si="419"/>
        <v>0</v>
      </c>
      <c r="T350" s="19">
        <f t="shared" si="419"/>
        <v>273842</v>
      </c>
      <c r="U350" s="19">
        <f t="shared" si="419"/>
        <v>0</v>
      </c>
      <c r="V350" s="19">
        <f t="shared" si="419"/>
        <v>0</v>
      </c>
      <c r="W350" s="19">
        <f t="shared" si="419"/>
        <v>255148</v>
      </c>
      <c r="X350" s="19">
        <f t="shared" si="419"/>
        <v>0</v>
      </c>
      <c r="Y350" s="19">
        <f t="shared" si="419"/>
        <v>0</v>
      </c>
      <c r="Z350" s="19">
        <f t="shared" si="419"/>
        <v>0</v>
      </c>
      <c r="AA350" s="19">
        <f t="shared" si="419"/>
        <v>18454</v>
      </c>
      <c r="AB350" s="19">
        <f t="shared" si="419"/>
        <v>240</v>
      </c>
      <c r="AC350" s="19">
        <f t="shared" si="419"/>
        <v>0</v>
      </c>
      <c r="AD350" s="19">
        <f t="shared" si="419"/>
        <v>0</v>
      </c>
      <c r="AE350" s="19">
        <f t="shared" si="419"/>
        <v>0</v>
      </c>
      <c r="AF350" s="33">
        <f t="shared" si="419"/>
        <v>255520</v>
      </c>
      <c r="AG350" s="34">
        <f t="shared" si="419"/>
        <v>4500</v>
      </c>
      <c r="AH350" s="19">
        <f t="shared" si="419"/>
        <v>32365</v>
      </c>
      <c r="AI350" s="19">
        <f t="shared" si="419"/>
        <v>28655</v>
      </c>
      <c r="AJ350" s="19">
        <f t="shared" si="419"/>
        <v>0</v>
      </c>
      <c r="AK350" s="47"/>
      <c r="AL350" s="48"/>
      <c r="AM350" s="50">
        <f aca="true" t="shared" si="420" ref="AM350:AS350">SUM(AM351)</f>
        <v>0</v>
      </c>
      <c r="AN350" s="19">
        <f t="shared" si="420"/>
        <v>40000</v>
      </c>
      <c r="AO350" s="19">
        <f t="shared" si="420"/>
        <v>150000</v>
      </c>
      <c r="AP350" s="19">
        <f t="shared" si="420"/>
        <v>1000000</v>
      </c>
      <c r="AQ350" s="19">
        <f t="shared" si="420"/>
        <v>1000000</v>
      </c>
      <c r="AR350" s="19">
        <f t="shared" si="420"/>
        <v>0</v>
      </c>
      <c r="AS350" s="19">
        <f t="shared" si="420"/>
        <v>0</v>
      </c>
      <c r="AT350" s="61"/>
    </row>
    <row r="351" spans="1:46" s="4" customFormat="1" ht="27">
      <c r="A351" s="20" t="s">
        <v>779</v>
      </c>
      <c r="B351" s="21" t="s">
        <v>780</v>
      </c>
      <c r="C351" s="22">
        <f aca="true" t="shared" si="421" ref="C351:C356">D351+T351+AF351+AP351</f>
        <v>2377859</v>
      </c>
      <c r="D351" s="22">
        <f aca="true" t="shared" si="422" ref="D351:D356">SUM(E351:S351)</f>
        <v>848497</v>
      </c>
      <c r="E351" s="22">
        <v>150156</v>
      </c>
      <c r="F351" s="22">
        <v>0</v>
      </c>
      <c r="G351" s="22">
        <v>600000</v>
      </c>
      <c r="H351" s="22">
        <v>0</v>
      </c>
      <c r="I351" s="22">
        <v>3528</v>
      </c>
      <c r="J351" s="22">
        <v>0</v>
      </c>
      <c r="K351" s="22">
        <v>46524</v>
      </c>
      <c r="L351" s="22">
        <v>26976</v>
      </c>
      <c r="M351" s="22">
        <v>0</v>
      </c>
      <c r="N351" s="22">
        <v>0</v>
      </c>
      <c r="O351" s="22">
        <v>8800</v>
      </c>
      <c r="P351" s="22">
        <v>12513</v>
      </c>
      <c r="Q351" s="35">
        <v>0</v>
      </c>
      <c r="R351" s="36">
        <v>0</v>
      </c>
      <c r="S351" s="22">
        <v>0</v>
      </c>
      <c r="T351" s="22">
        <f aca="true" t="shared" si="423" ref="T351:T356">SUM(U351:AE351)</f>
        <v>273842</v>
      </c>
      <c r="U351" s="22">
        <v>0</v>
      </c>
      <c r="V351" s="22">
        <v>0</v>
      </c>
      <c r="W351" s="22">
        <v>255148</v>
      </c>
      <c r="X351" s="22">
        <v>0</v>
      </c>
      <c r="Y351" s="22">
        <v>0</v>
      </c>
      <c r="Z351" s="22">
        <v>0</v>
      </c>
      <c r="AA351" s="22">
        <v>18454</v>
      </c>
      <c r="AB351" s="22">
        <v>240</v>
      </c>
      <c r="AC351" s="22">
        <v>0</v>
      </c>
      <c r="AD351" s="22">
        <v>0</v>
      </c>
      <c r="AE351" s="22">
        <v>0</v>
      </c>
      <c r="AF351" s="35">
        <f aca="true" t="shared" si="424" ref="AF351:AF356">SUM(AG351:AO351)</f>
        <v>255520</v>
      </c>
      <c r="AG351" s="36">
        <v>4500</v>
      </c>
      <c r="AH351" s="22">
        <v>32365</v>
      </c>
      <c r="AI351" s="22">
        <v>28655</v>
      </c>
      <c r="AJ351" s="22">
        <v>0</v>
      </c>
      <c r="AK351" s="47"/>
      <c r="AL351" s="48"/>
      <c r="AM351" s="51">
        <v>0</v>
      </c>
      <c r="AN351" s="22">
        <v>40000</v>
      </c>
      <c r="AO351" s="22">
        <v>150000</v>
      </c>
      <c r="AP351" s="22">
        <f aca="true" t="shared" si="425" ref="AP351:AP356">SUM(AQ351:AS351)</f>
        <v>1000000</v>
      </c>
      <c r="AQ351" s="22">
        <v>1000000</v>
      </c>
      <c r="AR351" s="22">
        <v>0</v>
      </c>
      <c r="AS351" s="22">
        <v>0</v>
      </c>
      <c r="AT351" s="62" t="s">
        <v>781</v>
      </c>
    </row>
    <row r="352" spans="1:46" s="5" customFormat="1" ht="13.5">
      <c r="A352" s="14" t="s">
        <v>782</v>
      </c>
      <c r="B352" s="18" t="s">
        <v>783</v>
      </c>
      <c r="C352" s="19">
        <f aca="true" t="shared" si="426" ref="C352:AJ352">C353</f>
        <v>3707812</v>
      </c>
      <c r="D352" s="19">
        <f t="shared" si="426"/>
        <v>1133742</v>
      </c>
      <c r="E352" s="19">
        <f t="shared" si="426"/>
        <v>508464</v>
      </c>
      <c r="F352" s="19">
        <f t="shared" si="426"/>
        <v>283</v>
      </c>
      <c r="G352" s="19">
        <f t="shared" si="426"/>
        <v>0</v>
      </c>
      <c r="H352" s="19">
        <f t="shared" si="426"/>
        <v>0</v>
      </c>
      <c r="I352" s="19">
        <f t="shared" si="426"/>
        <v>15288</v>
      </c>
      <c r="J352" s="19">
        <f t="shared" si="426"/>
        <v>272520</v>
      </c>
      <c r="K352" s="19">
        <f t="shared" si="426"/>
        <v>13752</v>
      </c>
      <c r="L352" s="19">
        <f t="shared" si="426"/>
        <v>8388</v>
      </c>
      <c r="M352" s="19">
        <f t="shared" si="426"/>
        <v>82975</v>
      </c>
      <c r="N352" s="19">
        <f t="shared" si="426"/>
        <v>83700</v>
      </c>
      <c r="O352" s="19">
        <f t="shared" si="426"/>
        <v>36000</v>
      </c>
      <c r="P352" s="19">
        <f t="shared" si="426"/>
        <v>42372</v>
      </c>
      <c r="Q352" s="33">
        <f t="shared" si="426"/>
        <v>0</v>
      </c>
      <c r="R352" s="34">
        <f t="shared" si="426"/>
        <v>0</v>
      </c>
      <c r="S352" s="19">
        <f t="shared" si="426"/>
        <v>70000</v>
      </c>
      <c r="T352" s="19">
        <f t="shared" si="426"/>
        <v>200898</v>
      </c>
      <c r="U352" s="19">
        <f t="shared" si="426"/>
        <v>0</v>
      </c>
      <c r="V352" s="19">
        <f t="shared" si="426"/>
        <v>0</v>
      </c>
      <c r="W352" s="19">
        <f t="shared" si="426"/>
        <v>0</v>
      </c>
      <c r="X352" s="19">
        <f t="shared" si="426"/>
        <v>73200</v>
      </c>
      <c r="Y352" s="19">
        <f t="shared" si="426"/>
        <v>0</v>
      </c>
      <c r="Z352" s="19">
        <f t="shared" si="426"/>
        <v>0</v>
      </c>
      <c r="AA352" s="19">
        <f t="shared" si="426"/>
        <v>66444</v>
      </c>
      <c r="AB352" s="19">
        <f t="shared" si="426"/>
        <v>390</v>
      </c>
      <c r="AC352" s="19">
        <f t="shared" si="426"/>
        <v>60864</v>
      </c>
      <c r="AD352" s="19">
        <f t="shared" si="426"/>
        <v>0</v>
      </c>
      <c r="AE352" s="19">
        <f t="shared" si="426"/>
        <v>0</v>
      </c>
      <c r="AF352" s="33">
        <f t="shared" si="426"/>
        <v>93172</v>
      </c>
      <c r="AG352" s="34">
        <f t="shared" si="426"/>
        <v>19500</v>
      </c>
      <c r="AH352" s="19">
        <f t="shared" si="426"/>
        <v>0</v>
      </c>
      <c r="AI352" s="19">
        <f t="shared" si="426"/>
        <v>13672</v>
      </c>
      <c r="AJ352" s="19">
        <f t="shared" si="426"/>
        <v>30000</v>
      </c>
      <c r="AK352" s="47"/>
      <c r="AL352" s="48"/>
      <c r="AM352" s="50">
        <f aca="true" t="shared" si="427" ref="AM352:AS352">AM353</f>
        <v>0</v>
      </c>
      <c r="AN352" s="19">
        <f t="shared" si="427"/>
        <v>20000</v>
      </c>
      <c r="AO352" s="19">
        <f t="shared" si="427"/>
        <v>10000</v>
      </c>
      <c r="AP352" s="19">
        <f t="shared" si="427"/>
        <v>2280000</v>
      </c>
      <c r="AQ352" s="19">
        <f t="shared" si="427"/>
        <v>0</v>
      </c>
      <c r="AR352" s="19">
        <f t="shared" si="427"/>
        <v>0</v>
      </c>
      <c r="AS352" s="19">
        <f t="shared" si="427"/>
        <v>2280000</v>
      </c>
      <c r="AT352" s="61"/>
    </row>
    <row r="353" spans="1:46" s="5" customFormat="1" ht="13.5">
      <c r="A353" s="14" t="s">
        <v>784</v>
      </c>
      <c r="B353" s="18" t="s">
        <v>785</v>
      </c>
      <c r="C353" s="19">
        <f aca="true" t="shared" si="428" ref="C353:AJ353">SUM(C354:C356)</f>
        <v>3707812</v>
      </c>
      <c r="D353" s="19">
        <f t="shared" si="428"/>
        <v>1133742</v>
      </c>
      <c r="E353" s="19">
        <f t="shared" si="428"/>
        <v>508464</v>
      </c>
      <c r="F353" s="19">
        <f t="shared" si="428"/>
        <v>283</v>
      </c>
      <c r="G353" s="19">
        <f t="shared" si="428"/>
        <v>0</v>
      </c>
      <c r="H353" s="19">
        <f t="shared" si="428"/>
        <v>0</v>
      </c>
      <c r="I353" s="19">
        <f t="shared" si="428"/>
        <v>15288</v>
      </c>
      <c r="J353" s="19">
        <f t="shared" si="428"/>
        <v>272520</v>
      </c>
      <c r="K353" s="19">
        <f t="shared" si="428"/>
        <v>13752</v>
      </c>
      <c r="L353" s="19">
        <f t="shared" si="428"/>
        <v>8388</v>
      </c>
      <c r="M353" s="19">
        <f t="shared" si="428"/>
        <v>82975</v>
      </c>
      <c r="N353" s="19">
        <f t="shared" si="428"/>
        <v>83700</v>
      </c>
      <c r="O353" s="19">
        <f t="shared" si="428"/>
        <v>36000</v>
      </c>
      <c r="P353" s="19">
        <f t="shared" si="428"/>
        <v>42372</v>
      </c>
      <c r="Q353" s="33">
        <f t="shared" si="428"/>
        <v>0</v>
      </c>
      <c r="R353" s="34">
        <f t="shared" si="428"/>
        <v>0</v>
      </c>
      <c r="S353" s="19">
        <f t="shared" si="428"/>
        <v>70000</v>
      </c>
      <c r="T353" s="19">
        <f t="shared" si="428"/>
        <v>200898</v>
      </c>
      <c r="U353" s="19">
        <f t="shared" si="428"/>
        <v>0</v>
      </c>
      <c r="V353" s="19">
        <f t="shared" si="428"/>
        <v>0</v>
      </c>
      <c r="W353" s="19">
        <f t="shared" si="428"/>
        <v>0</v>
      </c>
      <c r="X353" s="19">
        <f t="shared" si="428"/>
        <v>73200</v>
      </c>
      <c r="Y353" s="19">
        <f t="shared" si="428"/>
        <v>0</v>
      </c>
      <c r="Z353" s="19">
        <f t="shared" si="428"/>
        <v>0</v>
      </c>
      <c r="AA353" s="19">
        <f t="shared" si="428"/>
        <v>66444</v>
      </c>
      <c r="AB353" s="19">
        <f t="shared" si="428"/>
        <v>390</v>
      </c>
      <c r="AC353" s="19">
        <f t="shared" si="428"/>
        <v>60864</v>
      </c>
      <c r="AD353" s="19">
        <f t="shared" si="428"/>
        <v>0</v>
      </c>
      <c r="AE353" s="19">
        <f t="shared" si="428"/>
        <v>0</v>
      </c>
      <c r="AF353" s="33">
        <f t="shared" si="428"/>
        <v>93172</v>
      </c>
      <c r="AG353" s="34">
        <f t="shared" si="428"/>
        <v>19500</v>
      </c>
      <c r="AH353" s="19">
        <f t="shared" si="428"/>
        <v>0</v>
      </c>
      <c r="AI353" s="19">
        <f t="shared" si="428"/>
        <v>13672</v>
      </c>
      <c r="AJ353" s="19">
        <f t="shared" si="428"/>
        <v>30000</v>
      </c>
      <c r="AK353" s="47"/>
      <c r="AL353" s="48"/>
      <c r="AM353" s="50">
        <f aca="true" t="shared" si="429" ref="AM353:AS353">SUM(AM354:AM356)</f>
        <v>0</v>
      </c>
      <c r="AN353" s="19">
        <f t="shared" si="429"/>
        <v>20000</v>
      </c>
      <c r="AO353" s="19">
        <f t="shared" si="429"/>
        <v>10000</v>
      </c>
      <c r="AP353" s="19">
        <f t="shared" si="429"/>
        <v>2280000</v>
      </c>
      <c r="AQ353" s="19">
        <f t="shared" si="429"/>
        <v>0</v>
      </c>
      <c r="AR353" s="19">
        <f t="shared" si="429"/>
        <v>0</v>
      </c>
      <c r="AS353" s="19">
        <f t="shared" si="429"/>
        <v>2280000</v>
      </c>
      <c r="AT353" s="61"/>
    </row>
    <row r="354" spans="1:46" s="4" customFormat="1" ht="27">
      <c r="A354" s="20" t="s">
        <v>786</v>
      </c>
      <c r="B354" s="21" t="s">
        <v>787</v>
      </c>
      <c r="C354" s="22">
        <f t="shared" si="421"/>
        <v>1350873</v>
      </c>
      <c r="D354" s="22">
        <f t="shared" si="422"/>
        <v>1063517</v>
      </c>
      <c r="E354" s="22">
        <v>467748</v>
      </c>
      <c r="F354" s="22">
        <v>283</v>
      </c>
      <c r="G354" s="22">
        <v>0</v>
      </c>
      <c r="H354" s="22">
        <v>0</v>
      </c>
      <c r="I354" s="22">
        <v>14112</v>
      </c>
      <c r="J354" s="22">
        <v>272520</v>
      </c>
      <c r="K354" s="22">
        <v>0</v>
      </c>
      <c r="L354" s="22">
        <v>0</v>
      </c>
      <c r="M354" s="22">
        <v>82975</v>
      </c>
      <c r="N354" s="22">
        <v>83700</v>
      </c>
      <c r="O354" s="22">
        <v>33200</v>
      </c>
      <c r="P354" s="22">
        <v>38979</v>
      </c>
      <c r="Q354" s="35">
        <v>0</v>
      </c>
      <c r="R354" s="36">
        <v>0</v>
      </c>
      <c r="S354" s="22">
        <v>70000</v>
      </c>
      <c r="T354" s="22">
        <f t="shared" si="423"/>
        <v>195684</v>
      </c>
      <c r="U354" s="22">
        <v>0</v>
      </c>
      <c r="V354" s="22">
        <v>0</v>
      </c>
      <c r="W354" s="22">
        <v>0</v>
      </c>
      <c r="X354" s="22">
        <v>73200</v>
      </c>
      <c r="Y354" s="22">
        <v>0</v>
      </c>
      <c r="Z354" s="22">
        <v>0</v>
      </c>
      <c r="AA354" s="22">
        <v>61260</v>
      </c>
      <c r="AB354" s="22">
        <v>360</v>
      </c>
      <c r="AC354" s="22">
        <v>60864</v>
      </c>
      <c r="AD354" s="22">
        <v>0</v>
      </c>
      <c r="AE354" s="22">
        <v>0</v>
      </c>
      <c r="AF354" s="35">
        <f t="shared" si="424"/>
        <v>91672</v>
      </c>
      <c r="AG354" s="36">
        <v>18000</v>
      </c>
      <c r="AH354" s="22">
        <v>0</v>
      </c>
      <c r="AI354" s="22">
        <v>13672</v>
      </c>
      <c r="AJ354" s="22">
        <v>30000</v>
      </c>
      <c r="AK354" s="47"/>
      <c r="AL354" s="48"/>
      <c r="AM354" s="51">
        <v>0</v>
      </c>
      <c r="AN354" s="22">
        <v>20000</v>
      </c>
      <c r="AO354" s="22">
        <v>10000</v>
      </c>
      <c r="AP354" s="22">
        <f t="shared" si="425"/>
        <v>0</v>
      </c>
      <c r="AQ354" s="22"/>
      <c r="AR354" s="22"/>
      <c r="AS354" s="22">
        <v>0</v>
      </c>
      <c r="AT354" s="62" t="s">
        <v>788</v>
      </c>
    </row>
    <row r="355" spans="1:46" s="4" customFormat="1" ht="27">
      <c r="A355" s="20" t="s">
        <v>789</v>
      </c>
      <c r="B355" s="21" t="s">
        <v>790</v>
      </c>
      <c r="C355" s="22">
        <f t="shared" si="421"/>
        <v>76939</v>
      </c>
      <c r="D355" s="22">
        <f t="shared" si="422"/>
        <v>70225</v>
      </c>
      <c r="E355" s="22">
        <v>40716</v>
      </c>
      <c r="F355" s="22">
        <v>0</v>
      </c>
      <c r="G355" s="22">
        <v>0</v>
      </c>
      <c r="H355" s="22">
        <v>0</v>
      </c>
      <c r="I355" s="22">
        <v>1176</v>
      </c>
      <c r="J355" s="22">
        <v>0</v>
      </c>
      <c r="K355" s="22">
        <v>13752</v>
      </c>
      <c r="L355" s="22">
        <v>8388</v>
      </c>
      <c r="M355" s="22">
        <v>0</v>
      </c>
      <c r="N355" s="22">
        <v>0</v>
      </c>
      <c r="O355" s="22">
        <v>2800</v>
      </c>
      <c r="P355" s="22">
        <v>3393</v>
      </c>
      <c r="Q355" s="35">
        <v>0</v>
      </c>
      <c r="R355" s="36">
        <v>0</v>
      </c>
      <c r="S355" s="22">
        <v>0</v>
      </c>
      <c r="T355" s="22">
        <f t="shared" si="423"/>
        <v>5214</v>
      </c>
      <c r="U355" s="22">
        <v>0</v>
      </c>
      <c r="V355" s="22">
        <v>0</v>
      </c>
      <c r="W355" s="22">
        <v>0</v>
      </c>
      <c r="X355" s="22">
        <v>0</v>
      </c>
      <c r="Y355" s="22">
        <v>0</v>
      </c>
      <c r="Z355" s="22">
        <v>0</v>
      </c>
      <c r="AA355" s="22">
        <v>5184</v>
      </c>
      <c r="AB355" s="22">
        <v>30</v>
      </c>
      <c r="AC355" s="22">
        <v>0</v>
      </c>
      <c r="AD355" s="22">
        <v>0</v>
      </c>
      <c r="AE355" s="22">
        <v>0</v>
      </c>
      <c r="AF355" s="35">
        <f t="shared" si="424"/>
        <v>1500</v>
      </c>
      <c r="AG355" s="36">
        <v>1500</v>
      </c>
      <c r="AH355" s="22">
        <v>0</v>
      </c>
      <c r="AI355" s="22">
        <v>0</v>
      </c>
      <c r="AJ355" s="22">
        <v>0</v>
      </c>
      <c r="AK355" s="47"/>
      <c r="AL355" s="48"/>
      <c r="AM355" s="51">
        <v>0</v>
      </c>
      <c r="AN355" s="22"/>
      <c r="AO355" s="22">
        <v>0</v>
      </c>
      <c r="AP355" s="22">
        <f t="shared" si="425"/>
        <v>0</v>
      </c>
      <c r="AQ355" s="22"/>
      <c r="AR355" s="22">
        <v>0</v>
      </c>
      <c r="AS355" s="22">
        <v>0</v>
      </c>
      <c r="AT355" s="62"/>
    </row>
    <row r="356" spans="1:46" s="4" customFormat="1" ht="27">
      <c r="A356" s="20" t="s">
        <v>791</v>
      </c>
      <c r="B356" s="21" t="s">
        <v>792</v>
      </c>
      <c r="C356" s="22">
        <f t="shared" si="421"/>
        <v>2280000</v>
      </c>
      <c r="D356" s="22">
        <f t="shared" si="422"/>
        <v>0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 s="35">
        <v>0</v>
      </c>
      <c r="R356" s="36">
        <v>0</v>
      </c>
      <c r="S356" s="22">
        <v>0</v>
      </c>
      <c r="T356" s="22">
        <f t="shared" si="423"/>
        <v>0</v>
      </c>
      <c r="U356" s="22">
        <v>0</v>
      </c>
      <c r="V356" s="22">
        <v>0</v>
      </c>
      <c r="W356" s="22">
        <v>0</v>
      </c>
      <c r="X356" s="22">
        <v>0</v>
      </c>
      <c r="Y356" s="22">
        <v>0</v>
      </c>
      <c r="Z356" s="22">
        <v>0</v>
      </c>
      <c r="AA356" s="22">
        <v>0</v>
      </c>
      <c r="AB356" s="22">
        <v>0</v>
      </c>
      <c r="AC356" s="22">
        <v>0</v>
      </c>
      <c r="AD356" s="22">
        <v>0</v>
      </c>
      <c r="AE356" s="22">
        <v>0</v>
      </c>
      <c r="AF356" s="35">
        <f t="shared" si="424"/>
        <v>0</v>
      </c>
      <c r="AG356" s="36">
        <v>0</v>
      </c>
      <c r="AH356" s="22">
        <v>0</v>
      </c>
      <c r="AI356" s="22">
        <v>0</v>
      </c>
      <c r="AJ356" s="22">
        <v>0</v>
      </c>
      <c r="AK356" s="47"/>
      <c r="AL356" s="48"/>
      <c r="AM356" s="51">
        <v>0</v>
      </c>
      <c r="AN356" s="22"/>
      <c r="AO356" s="22">
        <v>0</v>
      </c>
      <c r="AP356" s="22">
        <f t="shared" si="425"/>
        <v>2280000</v>
      </c>
      <c r="AQ356" s="22"/>
      <c r="AR356" s="22">
        <v>0</v>
      </c>
      <c r="AS356" s="22">
        <v>2280000</v>
      </c>
      <c r="AT356" s="62" t="s">
        <v>793</v>
      </c>
    </row>
    <row r="357" spans="1:46" s="5" customFormat="1" ht="13.5">
      <c r="A357" s="14" t="s">
        <v>794</v>
      </c>
      <c r="B357" s="18" t="s">
        <v>795</v>
      </c>
      <c r="C357" s="19">
        <f>C358</f>
        <v>14965000</v>
      </c>
      <c r="D357" s="19">
        <f aca="true" t="shared" si="430" ref="D357:AJ358">D358</f>
        <v>0</v>
      </c>
      <c r="E357" s="19">
        <f t="shared" si="430"/>
        <v>0</v>
      </c>
      <c r="F357" s="19">
        <f t="shared" si="430"/>
        <v>0</v>
      </c>
      <c r="G357" s="19">
        <f t="shared" si="430"/>
        <v>0</v>
      </c>
      <c r="H357" s="19">
        <f t="shared" si="430"/>
        <v>0</v>
      </c>
      <c r="I357" s="19">
        <f t="shared" si="430"/>
        <v>0</v>
      </c>
      <c r="J357" s="19">
        <f t="shared" si="430"/>
        <v>0</v>
      </c>
      <c r="K357" s="19">
        <f t="shared" si="430"/>
        <v>0</v>
      </c>
      <c r="L357" s="19">
        <f t="shared" si="430"/>
        <v>0</v>
      </c>
      <c r="M357" s="19">
        <f t="shared" si="430"/>
        <v>0</v>
      </c>
      <c r="N357" s="19">
        <f t="shared" si="430"/>
        <v>0</v>
      </c>
      <c r="O357" s="19">
        <f t="shared" si="430"/>
        <v>0</v>
      </c>
      <c r="P357" s="19">
        <f t="shared" si="430"/>
        <v>0</v>
      </c>
      <c r="Q357" s="33">
        <f t="shared" si="430"/>
        <v>0</v>
      </c>
      <c r="R357" s="34">
        <f t="shared" si="430"/>
        <v>0</v>
      </c>
      <c r="S357" s="19">
        <f t="shared" si="430"/>
        <v>0</v>
      </c>
      <c r="T357" s="19">
        <f t="shared" si="430"/>
        <v>0</v>
      </c>
      <c r="U357" s="19">
        <f t="shared" si="430"/>
        <v>0</v>
      </c>
      <c r="V357" s="19">
        <f t="shared" si="430"/>
        <v>0</v>
      </c>
      <c r="W357" s="19">
        <f t="shared" si="430"/>
        <v>0</v>
      </c>
      <c r="X357" s="19">
        <f t="shared" si="430"/>
        <v>0</v>
      </c>
      <c r="Y357" s="19">
        <f t="shared" si="430"/>
        <v>0</v>
      </c>
      <c r="Z357" s="19">
        <f t="shared" si="430"/>
        <v>0</v>
      </c>
      <c r="AA357" s="19">
        <f t="shared" si="430"/>
        <v>0</v>
      </c>
      <c r="AB357" s="19">
        <f t="shared" si="430"/>
        <v>0</v>
      </c>
      <c r="AC357" s="19">
        <f t="shared" si="430"/>
        <v>0</v>
      </c>
      <c r="AD357" s="19">
        <f t="shared" si="430"/>
        <v>0</v>
      </c>
      <c r="AE357" s="19">
        <f t="shared" si="430"/>
        <v>0</v>
      </c>
      <c r="AF357" s="33">
        <f t="shared" si="430"/>
        <v>0</v>
      </c>
      <c r="AG357" s="34">
        <f t="shared" si="430"/>
        <v>0</v>
      </c>
      <c r="AH357" s="19">
        <f t="shared" si="430"/>
        <v>0</v>
      </c>
      <c r="AI357" s="19">
        <f t="shared" si="430"/>
        <v>0</v>
      </c>
      <c r="AJ357" s="19">
        <f t="shared" si="430"/>
        <v>0</v>
      </c>
      <c r="AK357" s="47"/>
      <c r="AL357" s="48"/>
      <c r="AM357" s="50">
        <f aca="true" t="shared" si="431" ref="AM357:AS357">AM358</f>
        <v>0</v>
      </c>
      <c r="AN357" s="19">
        <f t="shared" si="431"/>
        <v>0</v>
      </c>
      <c r="AO357" s="19">
        <f t="shared" si="431"/>
        <v>0</v>
      </c>
      <c r="AP357" s="19">
        <f t="shared" si="431"/>
        <v>14965000</v>
      </c>
      <c r="AQ357" s="19">
        <f t="shared" si="431"/>
        <v>0</v>
      </c>
      <c r="AR357" s="19">
        <f t="shared" si="431"/>
        <v>0</v>
      </c>
      <c r="AS357" s="19">
        <f t="shared" si="431"/>
        <v>14965000</v>
      </c>
      <c r="AT357" s="61"/>
    </row>
    <row r="358" spans="1:46" s="5" customFormat="1" ht="13.5">
      <c r="A358" s="14" t="s">
        <v>796</v>
      </c>
      <c r="B358" s="18" t="s">
        <v>797</v>
      </c>
      <c r="C358" s="19">
        <f>C359</f>
        <v>14965000</v>
      </c>
      <c r="D358" s="19">
        <f t="shared" si="430"/>
        <v>0</v>
      </c>
      <c r="E358" s="19">
        <f t="shared" si="430"/>
        <v>0</v>
      </c>
      <c r="F358" s="19">
        <f t="shared" si="430"/>
        <v>0</v>
      </c>
      <c r="G358" s="19">
        <f t="shared" si="430"/>
        <v>0</v>
      </c>
      <c r="H358" s="19">
        <f t="shared" si="430"/>
        <v>0</v>
      </c>
      <c r="I358" s="19">
        <f t="shared" si="430"/>
        <v>0</v>
      </c>
      <c r="J358" s="19">
        <f t="shared" si="430"/>
        <v>0</v>
      </c>
      <c r="K358" s="19">
        <f t="shared" si="430"/>
        <v>0</v>
      </c>
      <c r="L358" s="19">
        <f t="shared" si="430"/>
        <v>0</v>
      </c>
      <c r="M358" s="19">
        <f t="shared" si="430"/>
        <v>0</v>
      </c>
      <c r="N358" s="19">
        <f t="shared" si="430"/>
        <v>0</v>
      </c>
      <c r="O358" s="19">
        <f t="shared" si="430"/>
        <v>0</v>
      </c>
      <c r="P358" s="19">
        <f t="shared" si="430"/>
        <v>0</v>
      </c>
      <c r="Q358" s="33">
        <f t="shared" si="430"/>
        <v>0</v>
      </c>
      <c r="R358" s="34">
        <f t="shared" si="430"/>
        <v>0</v>
      </c>
      <c r="S358" s="19">
        <f t="shared" si="430"/>
        <v>0</v>
      </c>
      <c r="T358" s="19">
        <f t="shared" si="430"/>
        <v>0</v>
      </c>
      <c r="U358" s="19">
        <f t="shared" si="430"/>
        <v>0</v>
      </c>
      <c r="V358" s="19">
        <f t="shared" si="430"/>
        <v>0</v>
      </c>
      <c r="W358" s="19">
        <f t="shared" si="430"/>
        <v>0</v>
      </c>
      <c r="X358" s="19">
        <f t="shared" si="430"/>
        <v>0</v>
      </c>
      <c r="Y358" s="19">
        <f t="shared" si="430"/>
        <v>0</v>
      </c>
      <c r="Z358" s="19">
        <f t="shared" si="430"/>
        <v>0</v>
      </c>
      <c r="AA358" s="19">
        <f t="shared" si="430"/>
        <v>0</v>
      </c>
      <c r="AB358" s="19">
        <f t="shared" si="430"/>
        <v>0</v>
      </c>
      <c r="AC358" s="19">
        <f t="shared" si="430"/>
        <v>0</v>
      </c>
      <c r="AD358" s="19">
        <f t="shared" si="430"/>
        <v>0</v>
      </c>
      <c r="AE358" s="19">
        <f t="shared" si="430"/>
        <v>0</v>
      </c>
      <c r="AF358" s="33">
        <f t="shared" si="430"/>
        <v>0</v>
      </c>
      <c r="AG358" s="34">
        <f t="shared" si="430"/>
        <v>0</v>
      </c>
      <c r="AH358" s="19">
        <f t="shared" si="430"/>
        <v>0</v>
      </c>
      <c r="AI358" s="19">
        <f t="shared" si="430"/>
        <v>0</v>
      </c>
      <c r="AJ358" s="19">
        <f t="shared" si="430"/>
        <v>0</v>
      </c>
      <c r="AK358" s="47"/>
      <c r="AL358" s="48"/>
      <c r="AM358" s="50">
        <f aca="true" t="shared" si="432" ref="AM358:AS358">AM359</f>
        <v>0</v>
      </c>
      <c r="AN358" s="19">
        <f t="shared" si="432"/>
        <v>0</v>
      </c>
      <c r="AO358" s="19">
        <f t="shared" si="432"/>
        <v>0</v>
      </c>
      <c r="AP358" s="19">
        <f t="shared" si="432"/>
        <v>14965000</v>
      </c>
      <c r="AQ358" s="19">
        <f t="shared" si="432"/>
        <v>0</v>
      </c>
      <c r="AR358" s="19">
        <f t="shared" si="432"/>
        <v>0</v>
      </c>
      <c r="AS358" s="19">
        <f t="shared" si="432"/>
        <v>14965000</v>
      </c>
      <c r="AT358" s="61"/>
    </row>
    <row r="359" spans="1:46" s="4" customFormat="1" ht="27">
      <c r="A359" s="20" t="s">
        <v>798</v>
      </c>
      <c r="B359" s="21" t="s">
        <v>799</v>
      </c>
      <c r="C359" s="22">
        <f aca="true" t="shared" si="433" ref="C359:C364">D359+T359+AF359+AP359</f>
        <v>14965000</v>
      </c>
      <c r="D359" s="22">
        <f>SUM(E359:S359)</f>
        <v>0</v>
      </c>
      <c r="E359" s="22"/>
      <c r="F359" s="22">
        <v>0</v>
      </c>
      <c r="G359" s="22">
        <v>0</v>
      </c>
      <c r="H359" s="22">
        <v>0</v>
      </c>
      <c r="I359" s="22"/>
      <c r="J359" s="22"/>
      <c r="K359" s="22"/>
      <c r="L359" s="22"/>
      <c r="M359" s="22"/>
      <c r="N359" s="22"/>
      <c r="O359" s="22"/>
      <c r="P359" s="22"/>
      <c r="Q359" s="35"/>
      <c r="R359" s="36"/>
      <c r="S359" s="22"/>
      <c r="T359" s="22">
        <f>SUM(U359:AE359)</f>
        <v>0</v>
      </c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35">
        <f>SUM(AG359:AO359)</f>
        <v>0</v>
      </c>
      <c r="AG359" s="36"/>
      <c r="AH359" s="22"/>
      <c r="AI359" s="22"/>
      <c r="AJ359" s="22"/>
      <c r="AK359" s="47"/>
      <c r="AL359" s="48"/>
      <c r="AM359" s="51"/>
      <c r="AN359" s="22"/>
      <c r="AO359" s="22"/>
      <c r="AP359" s="22">
        <f aca="true" t="shared" si="434" ref="AP359:AP364">SUM(AQ359:AS359)</f>
        <v>14965000</v>
      </c>
      <c r="AQ359" s="22"/>
      <c r="AR359" s="22"/>
      <c r="AS359" s="22">
        <v>14965000</v>
      </c>
      <c r="AT359" s="62" t="s">
        <v>800</v>
      </c>
    </row>
    <row r="360" spans="1:46" s="5" customFormat="1" ht="27">
      <c r="A360" s="14" t="s">
        <v>801</v>
      </c>
      <c r="B360" s="18" t="s">
        <v>746</v>
      </c>
      <c r="C360" s="19">
        <f>SUM(C361:C382)</f>
        <v>49900000</v>
      </c>
      <c r="D360" s="19">
        <f aca="true" t="shared" si="435" ref="D360:AJ360">SUM(D361:D382)</f>
        <v>12000000</v>
      </c>
      <c r="E360" s="19">
        <f t="shared" si="435"/>
        <v>0</v>
      </c>
      <c r="F360" s="19">
        <f t="shared" si="435"/>
        <v>0</v>
      </c>
      <c r="G360" s="19">
        <f t="shared" si="435"/>
        <v>0</v>
      </c>
      <c r="H360" s="19">
        <f t="shared" si="435"/>
        <v>0</v>
      </c>
      <c r="I360" s="19">
        <f t="shared" si="435"/>
        <v>0</v>
      </c>
      <c r="J360" s="19">
        <f t="shared" si="435"/>
        <v>0</v>
      </c>
      <c r="K360" s="19">
        <f t="shared" si="435"/>
        <v>0</v>
      </c>
      <c r="L360" s="19">
        <f t="shared" si="435"/>
        <v>0</v>
      </c>
      <c r="M360" s="19">
        <f t="shared" si="435"/>
        <v>0</v>
      </c>
      <c r="N360" s="19">
        <f t="shared" si="435"/>
        <v>0</v>
      </c>
      <c r="O360" s="19">
        <f t="shared" si="435"/>
        <v>0</v>
      </c>
      <c r="P360" s="19">
        <f t="shared" si="435"/>
        <v>0</v>
      </c>
      <c r="Q360" s="33">
        <f t="shared" si="435"/>
        <v>0</v>
      </c>
      <c r="R360" s="34">
        <f t="shared" si="435"/>
        <v>0</v>
      </c>
      <c r="S360" s="19">
        <f t="shared" si="435"/>
        <v>10000000</v>
      </c>
      <c r="T360" s="19">
        <f t="shared" si="435"/>
        <v>0</v>
      </c>
      <c r="U360" s="19">
        <f t="shared" si="435"/>
        <v>0</v>
      </c>
      <c r="V360" s="19">
        <f t="shared" si="435"/>
        <v>0</v>
      </c>
      <c r="W360" s="19">
        <f t="shared" si="435"/>
        <v>0</v>
      </c>
      <c r="X360" s="19">
        <f t="shared" si="435"/>
        <v>0</v>
      </c>
      <c r="Y360" s="19">
        <f t="shared" si="435"/>
        <v>0</v>
      </c>
      <c r="Z360" s="19">
        <f t="shared" si="435"/>
        <v>0</v>
      </c>
      <c r="AA360" s="19">
        <f t="shared" si="435"/>
        <v>0</v>
      </c>
      <c r="AB360" s="19">
        <f t="shared" si="435"/>
        <v>0</v>
      </c>
      <c r="AC360" s="19">
        <f t="shared" si="435"/>
        <v>0</v>
      </c>
      <c r="AD360" s="19">
        <f t="shared" si="435"/>
        <v>0</v>
      </c>
      <c r="AE360" s="19">
        <f t="shared" si="435"/>
        <v>0</v>
      </c>
      <c r="AF360" s="33">
        <f t="shared" si="435"/>
        <v>0</v>
      </c>
      <c r="AG360" s="34">
        <f t="shared" si="435"/>
        <v>0</v>
      </c>
      <c r="AH360" s="19">
        <f t="shared" si="435"/>
        <v>0</v>
      </c>
      <c r="AI360" s="19">
        <f t="shared" si="435"/>
        <v>0</v>
      </c>
      <c r="AJ360" s="19">
        <f t="shared" si="435"/>
        <v>0</v>
      </c>
      <c r="AK360" s="47"/>
      <c r="AL360" s="48"/>
      <c r="AM360" s="50">
        <f aca="true" t="shared" si="436" ref="AM360:AS360">SUM(AM361:AM382)</f>
        <v>0</v>
      </c>
      <c r="AN360" s="19">
        <f t="shared" si="436"/>
        <v>0</v>
      </c>
      <c r="AO360" s="19">
        <f t="shared" si="436"/>
        <v>0</v>
      </c>
      <c r="AP360" s="19">
        <f t="shared" si="436"/>
        <v>37900000</v>
      </c>
      <c r="AQ360" s="19">
        <f t="shared" si="436"/>
        <v>0</v>
      </c>
      <c r="AR360" s="19">
        <f t="shared" si="436"/>
        <v>0</v>
      </c>
      <c r="AS360" s="19">
        <f t="shared" si="436"/>
        <v>37900000</v>
      </c>
      <c r="AT360" s="61"/>
    </row>
    <row r="361" spans="1:46" s="4" customFormat="1" ht="13.5">
      <c r="A361" s="20"/>
      <c r="B361" s="21" t="s">
        <v>802</v>
      </c>
      <c r="C361" s="78">
        <f t="shared" si="433"/>
        <v>12000000</v>
      </c>
      <c r="D361" s="22">
        <v>12000000</v>
      </c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35"/>
      <c r="R361" s="36"/>
      <c r="S361" s="22">
        <v>10000000</v>
      </c>
      <c r="T361" s="19">
        <f aca="true" t="shared" si="437" ref="T361:T370">SUM(T362:T383)</f>
        <v>0</v>
      </c>
      <c r="U361" s="19">
        <f aca="true" t="shared" si="438" ref="U361:U367">SUM(U362:U383)</f>
        <v>0</v>
      </c>
      <c r="V361" s="19">
        <f aca="true" t="shared" si="439" ref="V361:V367">SUM(V362:V383)</f>
        <v>0</v>
      </c>
      <c r="W361" s="19">
        <f aca="true" t="shared" si="440" ref="W361:W367">SUM(W362:W383)</f>
        <v>0</v>
      </c>
      <c r="X361" s="19">
        <f aca="true" t="shared" si="441" ref="X361:X367">SUM(X362:X383)</f>
        <v>0</v>
      </c>
      <c r="Y361" s="19">
        <f aca="true" t="shared" si="442" ref="Y361:Y367">SUM(Y362:Y383)</f>
        <v>0</v>
      </c>
      <c r="Z361" s="19">
        <f aca="true" t="shared" si="443" ref="Z361:Z367">SUM(Z362:Z383)</f>
        <v>0</v>
      </c>
      <c r="AA361" s="19">
        <f aca="true" t="shared" si="444" ref="AA361:AA367">SUM(AA362:AA383)</f>
        <v>0</v>
      </c>
      <c r="AB361" s="19">
        <f aca="true" t="shared" si="445" ref="AB361:AB367">SUM(AB362:AB383)</f>
        <v>0</v>
      </c>
      <c r="AC361" s="19">
        <f aca="true" t="shared" si="446" ref="AC361:AC367">SUM(AC362:AC383)</f>
        <v>0</v>
      </c>
      <c r="AD361" s="19">
        <f aca="true" t="shared" si="447" ref="AD361:AD367">SUM(AD362:AD383)</f>
        <v>0</v>
      </c>
      <c r="AE361" s="19">
        <f aca="true" t="shared" si="448" ref="AE361:AE367">SUM(AE362:AE383)</f>
        <v>0</v>
      </c>
      <c r="AF361" s="33">
        <f aca="true" t="shared" si="449" ref="AF361:AF367">SUM(AF362:AF383)</f>
        <v>0</v>
      </c>
      <c r="AG361" s="34">
        <f aca="true" t="shared" si="450" ref="AG361:AG367">SUM(AG362:AG383)</f>
        <v>0</v>
      </c>
      <c r="AH361" s="19">
        <f aca="true" t="shared" si="451" ref="AH361:AH367">SUM(AH362:AH383)</f>
        <v>0</v>
      </c>
      <c r="AI361" s="22"/>
      <c r="AJ361" s="22"/>
      <c r="AK361" s="47"/>
      <c r="AL361" s="48"/>
      <c r="AM361" s="51"/>
      <c r="AN361" s="22"/>
      <c r="AO361" s="22"/>
      <c r="AP361" s="22">
        <f t="shared" si="434"/>
        <v>0</v>
      </c>
      <c r="AQ361" s="22"/>
      <c r="AR361" s="22"/>
      <c r="AS361" s="22"/>
      <c r="AT361" s="62" t="s">
        <v>803</v>
      </c>
    </row>
    <row r="362" spans="1:46" s="4" customFormat="1" ht="13.5">
      <c r="A362" s="20"/>
      <c r="B362" s="95" t="s">
        <v>804</v>
      </c>
      <c r="C362" s="78">
        <f t="shared" si="433"/>
        <v>800000</v>
      </c>
      <c r="D362" s="22">
        <f aca="true" t="shared" si="452" ref="D362:D369">SUM(E362:S362)</f>
        <v>0</v>
      </c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35"/>
      <c r="R362" s="36"/>
      <c r="S362" s="22"/>
      <c r="T362" s="19">
        <f t="shared" si="437"/>
        <v>0</v>
      </c>
      <c r="U362" s="19">
        <f t="shared" si="438"/>
        <v>0</v>
      </c>
      <c r="V362" s="19">
        <f t="shared" si="439"/>
        <v>0</v>
      </c>
      <c r="W362" s="19">
        <f t="shared" si="440"/>
        <v>0</v>
      </c>
      <c r="X362" s="19">
        <f t="shared" si="441"/>
        <v>0</v>
      </c>
      <c r="Y362" s="19">
        <f t="shared" si="442"/>
        <v>0</v>
      </c>
      <c r="Z362" s="19">
        <f t="shared" si="443"/>
        <v>0</v>
      </c>
      <c r="AA362" s="19">
        <f t="shared" si="444"/>
        <v>0</v>
      </c>
      <c r="AB362" s="19">
        <f t="shared" si="445"/>
        <v>0</v>
      </c>
      <c r="AC362" s="19">
        <f t="shared" si="446"/>
        <v>0</v>
      </c>
      <c r="AD362" s="19">
        <f t="shared" si="447"/>
        <v>0</v>
      </c>
      <c r="AE362" s="19">
        <f t="shared" si="448"/>
        <v>0</v>
      </c>
      <c r="AF362" s="33">
        <f t="shared" si="449"/>
        <v>0</v>
      </c>
      <c r="AG362" s="34">
        <f t="shared" si="450"/>
        <v>0</v>
      </c>
      <c r="AH362" s="19">
        <f t="shared" si="451"/>
        <v>0</v>
      </c>
      <c r="AI362" s="22"/>
      <c r="AJ362" s="22"/>
      <c r="AK362" s="47"/>
      <c r="AL362" s="48"/>
      <c r="AM362" s="51"/>
      <c r="AN362" s="22"/>
      <c r="AO362" s="22"/>
      <c r="AP362" s="22">
        <f t="shared" si="434"/>
        <v>800000</v>
      </c>
      <c r="AQ362" s="22"/>
      <c r="AR362" s="22"/>
      <c r="AS362" s="22">
        <v>800000</v>
      </c>
      <c r="AT362" s="62"/>
    </row>
    <row r="363" spans="1:46" s="4" customFormat="1" ht="13.5">
      <c r="A363" s="96"/>
      <c r="B363" s="21" t="s">
        <v>805</v>
      </c>
      <c r="C363" s="78">
        <f t="shared" si="433"/>
        <v>6000000</v>
      </c>
      <c r="D363" s="22">
        <f t="shared" si="452"/>
        <v>0</v>
      </c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19">
        <f t="shared" si="437"/>
        <v>0</v>
      </c>
      <c r="U363" s="19">
        <f t="shared" si="438"/>
        <v>0</v>
      </c>
      <c r="V363" s="19">
        <f t="shared" si="439"/>
        <v>0</v>
      </c>
      <c r="W363" s="19">
        <f t="shared" si="440"/>
        <v>0</v>
      </c>
      <c r="X363" s="19">
        <f t="shared" si="441"/>
        <v>0</v>
      </c>
      <c r="Y363" s="19">
        <f t="shared" si="442"/>
        <v>0</v>
      </c>
      <c r="Z363" s="19">
        <f t="shared" si="443"/>
        <v>0</v>
      </c>
      <c r="AA363" s="19">
        <f t="shared" si="444"/>
        <v>0</v>
      </c>
      <c r="AB363" s="19">
        <f t="shared" si="445"/>
        <v>0</v>
      </c>
      <c r="AC363" s="19">
        <f t="shared" si="446"/>
        <v>0</v>
      </c>
      <c r="AD363" s="19">
        <f t="shared" si="447"/>
        <v>0</v>
      </c>
      <c r="AE363" s="19">
        <f t="shared" si="448"/>
        <v>0</v>
      </c>
      <c r="AF363" s="33">
        <f t="shared" si="449"/>
        <v>0</v>
      </c>
      <c r="AG363" s="34">
        <f t="shared" si="450"/>
        <v>0</v>
      </c>
      <c r="AH363" s="19">
        <f t="shared" si="451"/>
        <v>0</v>
      </c>
      <c r="AI363" s="78"/>
      <c r="AJ363" s="99"/>
      <c r="AK363" s="47"/>
      <c r="AL363" s="48"/>
      <c r="AM363" s="79"/>
      <c r="AN363" s="78"/>
      <c r="AO363" s="78"/>
      <c r="AP363" s="78">
        <f t="shared" si="434"/>
        <v>6000000</v>
      </c>
      <c r="AQ363" s="78"/>
      <c r="AR363" s="78"/>
      <c r="AS363" s="78">
        <v>6000000</v>
      </c>
      <c r="AT363" s="101"/>
    </row>
    <row r="364" spans="1:46" s="4" customFormat="1" ht="13.5">
      <c r="A364" s="96"/>
      <c r="B364" s="21" t="s">
        <v>806</v>
      </c>
      <c r="C364" s="78">
        <f t="shared" si="433"/>
        <v>2000000</v>
      </c>
      <c r="D364" s="22">
        <f t="shared" si="452"/>
        <v>0</v>
      </c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19">
        <f t="shared" si="437"/>
        <v>0</v>
      </c>
      <c r="U364" s="19">
        <f t="shared" si="438"/>
        <v>0</v>
      </c>
      <c r="V364" s="19">
        <f t="shared" si="439"/>
        <v>0</v>
      </c>
      <c r="W364" s="19">
        <f t="shared" si="440"/>
        <v>0</v>
      </c>
      <c r="X364" s="19">
        <f t="shared" si="441"/>
        <v>0</v>
      </c>
      <c r="Y364" s="19">
        <f t="shared" si="442"/>
        <v>0</v>
      </c>
      <c r="Z364" s="19">
        <f t="shared" si="443"/>
        <v>0</v>
      </c>
      <c r="AA364" s="19">
        <f t="shared" si="444"/>
        <v>0</v>
      </c>
      <c r="AB364" s="19">
        <f t="shared" si="445"/>
        <v>0</v>
      </c>
      <c r="AC364" s="19">
        <f t="shared" si="446"/>
        <v>0</v>
      </c>
      <c r="AD364" s="19">
        <f t="shared" si="447"/>
        <v>0</v>
      </c>
      <c r="AE364" s="19">
        <f t="shared" si="448"/>
        <v>0</v>
      </c>
      <c r="AF364" s="33">
        <f t="shared" si="449"/>
        <v>0</v>
      </c>
      <c r="AG364" s="34">
        <f t="shared" si="450"/>
        <v>0</v>
      </c>
      <c r="AH364" s="19">
        <f t="shared" si="451"/>
        <v>0</v>
      </c>
      <c r="AI364" s="78"/>
      <c r="AJ364" s="99"/>
      <c r="AK364" s="47"/>
      <c r="AL364" s="48"/>
      <c r="AM364" s="79"/>
      <c r="AN364" s="78"/>
      <c r="AO364" s="78"/>
      <c r="AP364" s="78">
        <f t="shared" si="434"/>
        <v>2000000</v>
      </c>
      <c r="AQ364" s="78"/>
      <c r="AR364" s="78"/>
      <c r="AS364" s="78">
        <v>2000000</v>
      </c>
      <c r="AT364" s="101"/>
    </row>
    <row r="365" spans="1:46" s="4" customFormat="1" ht="13.5">
      <c r="A365" s="96"/>
      <c r="B365" s="21" t="s">
        <v>807</v>
      </c>
      <c r="C365" s="78">
        <f aca="true" t="shared" si="453" ref="C365:C382">D365+T365+AF365+AP365</f>
        <v>1000000</v>
      </c>
      <c r="D365" s="22">
        <f t="shared" si="452"/>
        <v>0</v>
      </c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19">
        <f t="shared" si="437"/>
        <v>0</v>
      </c>
      <c r="U365" s="19">
        <f t="shared" si="438"/>
        <v>0</v>
      </c>
      <c r="V365" s="19">
        <f t="shared" si="439"/>
        <v>0</v>
      </c>
      <c r="W365" s="19">
        <f t="shared" si="440"/>
        <v>0</v>
      </c>
      <c r="X365" s="19">
        <f t="shared" si="441"/>
        <v>0</v>
      </c>
      <c r="Y365" s="19">
        <f t="shared" si="442"/>
        <v>0</v>
      </c>
      <c r="Z365" s="19">
        <f t="shared" si="443"/>
        <v>0</v>
      </c>
      <c r="AA365" s="19">
        <f t="shared" si="444"/>
        <v>0</v>
      </c>
      <c r="AB365" s="19">
        <f t="shared" si="445"/>
        <v>0</v>
      </c>
      <c r="AC365" s="19">
        <f t="shared" si="446"/>
        <v>0</v>
      </c>
      <c r="AD365" s="19">
        <f t="shared" si="447"/>
        <v>0</v>
      </c>
      <c r="AE365" s="19">
        <f t="shared" si="448"/>
        <v>0</v>
      </c>
      <c r="AF365" s="33">
        <f t="shared" si="449"/>
        <v>0</v>
      </c>
      <c r="AG365" s="34">
        <f t="shared" si="450"/>
        <v>0</v>
      </c>
      <c r="AH365" s="19">
        <f t="shared" si="451"/>
        <v>0</v>
      </c>
      <c r="AI365" s="78"/>
      <c r="AJ365" s="99"/>
      <c r="AK365" s="47"/>
      <c r="AL365" s="48"/>
      <c r="AM365" s="79"/>
      <c r="AN365" s="78"/>
      <c r="AO365" s="78"/>
      <c r="AP365" s="78">
        <f aca="true" t="shared" si="454" ref="AP365:AP382">SUM(AQ365:AS365)</f>
        <v>1000000</v>
      </c>
      <c r="AQ365" s="78"/>
      <c r="AR365" s="78"/>
      <c r="AS365" s="78">
        <v>1000000</v>
      </c>
      <c r="AT365" s="101"/>
    </row>
    <row r="366" spans="1:46" s="4" customFormat="1" ht="13.5">
      <c r="A366" s="96"/>
      <c r="B366" s="21" t="s">
        <v>808</v>
      </c>
      <c r="C366" s="78">
        <f t="shared" si="453"/>
        <v>1000000</v>
      </c>
      <c r="D366" s="22">
        <f t="shared" si="452"/>
        <v>0</v>
      </c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19">
        <f t="shared" si="437"/>
        <v>0</v>
      </c>
      <c r="U366" s="19">
        <f t="shared" si="438"/>
        <v>0</v>
      </c>
      <c r="V366" s="19">
        <f t="shared" si="439"/>
        <v>0</v>
      </c>
      <c r="W366" s="19">
        <f t="shared" si="440"/>
        <v>0</v>
      </c>
      <c r="X366" s="19">
        <f t="shared" si="441"/>
        <v>0</v>
      </c>
      <c r="Y366" s="19">
        <f t="shared" si="442"/>
        <v>0</v>
      </c>
      <c r="Z366" s="19">
        <f t="shared" si="443"/>
        <v>0</v>
      </c>
      <c r="AA366" s="19">
        <f t="shared" si="444"/>
        <v>0</v>
      </c>
      <c r="AB366" s="19">
        <f t="shared" si="445"/>
        <v>0</v>
      </c>
      <c r="AC366" s="19">
        <f t="shared" si="446"/>
        <v>0</v>
      </c>
      <c r="AD366" s="19">
        <f t="shared" si="447"/>
        <v>0</v>
      </c>
      <c r="AE366" s="19">
        <f t="shared" si="448"/>
        <v>0</v>
      </c>
      <c r="AF366" s="33">
        <f t="shared" si="449"/>
        <v>0</v>
      </c>
      <c r="AG366" s="34">
        <f t="shared" si="450"/>
        <v>0</v>
      </c>
      <c r="AH366" s="19">
        <f t="shared" si="451"/>
        <v>0</v>
      </c>
      <c r="AI366" s="78"/>
      <c r="AJ366" s="99"/>
      <c r="AK366" s="47"/>
      <c r="AL366" s="48"/>
      <c r="AM366" s="79"/>
      <c r="AN366" s="78"/>
      <c r="AO366" s="78"/>
      <c r="AP366" s="78">
        <f t="shared" si="454"/>
        <v>1000000</v>
      </c>
      <c r="AQ366" s="78"/>
      <c r="AR366" s="78"/>
      <c r="AS366" s="78">
        <v>1000000</v>
      </c>
      <c r="AT366" s="101"/>
    </row>
    <row r="367" spans="1:46" s="4" customFormat="1" ht="13.5">
      <c r="A367" s="96"/>
      <c r="B367" s="21" t="s">
        <v>809</v>
      </c>
      <c r="C367" s="78">
        <f t="shared" si="453"/>
        <v>1000000</v>
      </c>
      <c r="D367" s="22">
        <f t="shared" si="452"/>
        <v>0</v>
      </c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19">
        <f t="shared" si="437"/>
        <v>0</v>
      </c>
      <c r="U367" s="19">
        <f t="shared" si="438"/>
        <v>0</v>
      </c>
      <c r="V367" s="19">
        <f t="shared" si="439"/>
        <v>0</v>
      </c>
      <c r="W367" s="19">
        <f t="shared" si="440"/>
        <v>0</v>
      </c>
      <c r="X367" s="19">
        <f t="shared" si="441"/>
        <v>0</v>
      </c>
      <c r="Y367" s="19">
        <f t="shared" si="442"/>
        <v>0</v>
      </c>
      <c r="Z367" s="19">
        <f t="shared" si="443"/>
        <v>0</v>
      </c>
      <c r="AA367" s="19">
        <f t="shared" si="444"/>
        <v>0</v>
      </c>
      <c r="AB367" s="19">
        <f t="shared" si="445"/>
        <v>0</v>
      </c>
      <c r="AC367" s="19">
        <f t="shared" si="446"/>
        <v>0</v>
      </c>
      <c r="AD367" s="19">
        <f t="shared" si="447"/>
        <v>0</v>
      </c>
      <c r="AE367" s="19">
        <f t="shared" si="448"/>
        <v>0</v>
      </c>
      <c r="AF367" s="33">
        <f t="shared" si="449"/>
        <v>0</v>
      </c>
      <c r="AG367" s="34">
        <f t="shared" si="450"/>
        <v>0</v>
      </c>
      <c r="AH367" s="19">
        <f t="shared" si="451"/>
        <v>0</v>
      </c>
      <c r="AI367" s="78"/>
      <c r="AJ367" s="99"/>
      <c r="AK367" s="47"/>
      <c r="AL367" s="48"/>
      <c r="AM367" s="79"/>
      <c r="AN367" s="78"/>
      <c r="AO367" s="78"/>
      <c r="AP367" s="78">
        <f t="shared" si="454"/>
        <v>1000000</v>
      </c>
      <c r="AQ367" s="78"/>
      <c r="AR367" s="78"/>
      <c r="AS367" s="78">
        <v>1000000</v>
      </c>
      <c r="AT367" s="101"/>
    </row>
    <row r="368" spans="1:46" s="4" customFormat="1" ht="13.5">
      <c r="A368" s="96"/>
      <c r="B368" s="21" t="s">
        <v>810</v>
      </c>
      <c r="C368" s="78">
        <f t="shared" si="453"/>
        <v>1000000</v>
      </c>
      <c r="D368" s="22">
        <f t="shared" si="452"/>
        <v>0</v>
      </c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19">
        <f t="shared" si="437"/>
        <v>0</v>
      </c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>
        <f aca="true" t="shared" si="455" ref="AF368:AF382">SUM(AG368:AO368)</f>
        <v>0</v>
      </c>
      <c r="AG368" s="78"/>
      <c r="AH368" s="78"/>
      <c r="AI368" s="78"/>
      <c r="AJ368" s="99"/>
      <c r="AK368" s="47"/>
      <c r="AL368" s="48"/>
      <c r="AM368" s="79"/>
      <c r="AN368" s="78"/>
      <c r="AO368" s="78"/>
      <c r="AP368" s="78">
        <f t="shared" si="454"/>
        <v>1000000</v>
      </c>
      <c r="AQ368" s="78"/>
      <c r="AR368" s="78"/>
      <c r="AS368" s="78">
        <v>1000000</v>
      </c>
      <c r="AT368" s="101"/>
    </row>
    <row r="369" spans="1:46" s="4" customFormat="1" ht="13.5">
      <c r="A369" s="96"/>
      <c r="B369" s="21" t="s">
        <v>811</v>
      </c>
      <c r="C369" s="78">
        <f t="shared" si="453"/>
        <v>500000</v>
      </c>
      <c r="D369" s="22">
        <f t="shared" si="452"/>
        <v>0</v>
      </c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19">
        <f t="shared" si="437"/>
        <v>0</v>
      </c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>
        <f t="shared" si="455"/>
        <v>0</v>
      </c>
      <c r="AG369" s="78"/>
      <c r="AH369" s="78"/>
      <c r="AI369" s="78"/>
      <c r="AJ369" s="99"/>
      <c r="AK369" s="47"/>
      <c r="AL369" s="48"/>
      <c r="AM369" s="79"/>
      <c r="AN369" s="78"/>
      <c r="AO369" s="78"/>
      <c r="AP369" s="78">
        <f t="shared" si="454"/>
        <v>500000</v>
      </c>
      <c r="AQ369" s="78"/>
      <c r="AR369" s="78"/>
      <c r="AS369" s="78">
        <v>500000</v>
      </c>
      <c r="AT369" s="101"/>
    </row>
    <row r="370" spans="1:46" s="4" customFormat="1" ht="13.5">
      <c r="A370" s="96"/>
      <c r="B370" s="21" t="s">
        <v>812</v>
      </c>
      <c r="C370" s="78">
        <f t="shared" si="453"/>
        <v>500000</v>
      </c>
      <c r="D370" s="78">
        <f aca="true" t="shared" si="456" ref="D370:D382">SUM(E370:S370)</f>
        <v>0</v>
      </c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19">
        <f t="shared" si="437"/>
        <v>0</v>
      </c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>
        <f t="shared" si="455"/>
        <v>0</v>
      </c>
      <c r="AG370" s="78"/>
      <c r="AH370" s="78"/>
      <c r="AI370" s="78"/>
      <c r="AJ370" s="99"/>
      <c r="AK370" s="47"/>
      <c r="AL370" s="48"/>
      <c r="AM370" s="79"/>
      <c r="AN370" s="78"/>
      <c r="AO370" s="78"/>
      <c r="AP370" s="78">
        <f t="shared" si="454"/>
        <v>500000</v>
      </c>
      <c r="AQ370" s="78"/>
      <c r="AR370" s="78"/>
      <c r="AS370" s="78">
        <v>500000</v>
      </c>
      <c r="AT370" s="101"/>
    </row>
    <row r="371" spans="1:46" s="4" customFormat="1" ht="13.5">
      <c r="A371" s="96"/>
      <c r="B371" s="21" t="s">
        <v>813</v>
      </c>
      <c r="C371" s="78">
        <f t="shared" si="453"/>
        <v>3000000</v>
      </c>
      <c r="D371" s="78">
        <f t="shared" si="456"/>
        <v>0</v>
      </c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>
        <f aca="true" t="shared" si="457" ref="T371:T382">SUM(U371:AE371)</f>
        <v>0</v>
      </c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>
        <f t="shared" si="455"/>
        <v>0</v>
      </c>
      <c r="AG371" s="78"/>
      <c r="AH371" s="78"/>
      <c r="AI371" s="78"/>
      <c r="AJ371" s="99"/>
      <c r="AK371" s="47"/>
      <c r="AL371" s="48"/>
      <c r="AM371" s="79"/>
      <c r="AN371" s="78"/>
      <c r="AO371" s="78"/>
      <c r="AP371" s="78">
        <f t="shared" si="454"/>
        <v>3000000</v>
      </c>
      <c r="AQ371" s="78"/>
      <c r="AR371" s="78"/>
      <c r="AS371" s="78">
        <v>3000000</v>
      </c>
      <c r="AT371" s="101"/>
    </row>
    <row r="372" spans="1:46" s="4" customFormat="1" ht="13.5">
      <c r="A372" s="96"/>
      <c r="B372" s="21" t="s">
        <v>814</v>
      </c>
      <c r="C372" s="78">
        <f t="shared" si="453"/>
        <v>500000</v>
      </c>
      <c r="D372" s="78">
        <f t="shared" si="456"/>
        <v>0</v>
      </c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>
        <f t="shared" si="457"/>
        <v>0</v>
      </c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>
        <f t="shared" si="455"/>
        <v>0</v>
      </c>
      <c r="AG372" s="78"/>
      <c r="AH372" s="78"/>
      <c r="AI372" s="78"/>
      <c r="AJ372" s="99"/>
      <c r="AK372" s="47"/>
      <c r="AL372" s="48"/>
      <c r="AM372" s="79"/>
      <c r="AN372" s="78"/>
      <c r="AO372" s="78"/>
      <c r="AP372" s="78">
        <f t="shared" si="454"/>
        <v>500000</v>
      </c>
      <c r="AQ372" s="78"/>
      <c r="AR372" s="78"/>
      <c r="AS372" s="78">
        <v>500000</v>
      </c>
      <c r="AT372" s="101"/>
    </row>
    <row r="373" spans="1:46" s="4" customFormat="1" ht="13.5">
      <c r="A373" s="96"/>
      <c r="B373" s="21" t="s">
        <v>815</v>
      </c>
      <c r="C373" s="78">
        <f t="shared" si="453"/>
        <v>500000</v>
      </c>
      <c r="D373" s="78">
        <f t="shared" si="456"/>
        <v>0</v>
      </c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>
        <f t="shared" si="457"/>
        <v>0</v>
      </c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>
        <f t="shared" si="455"/>
        <v>0</v>
      </c>
      <c r="AG373" s="78"/>
      <c r="AH373" s="78"/>
      <c r="AI373" s="78"/>
      <c r="AJ373" s="99"/>
      <c r="AK373" s="47"/>
      <c r="AL373" s="48"/>
      <c r="AM373" s="79"/>
      <c r="AN373" s="78"/>
      <c r="AO373" s="78"/>
      <c r="AP373" s="78">
        <f t="shared" si="454"/>
        <v>500000</v>
      </c>
      <c r="AQ373" s="78"/>
      <c r="AR373" s="78"/>
      <c r="AS373" s="78">
        <v>500000</v>
      </c>
      <c r="AT373" s="101"/>
    </row>
    <row r="374" spans="1:46" s="4" customFormat="1" ht="13.5">
      <c r="A374" s="96"/>
      <c r="B374" s="20" t="s">
        <v>816</v>
      </c>
      <c r="C374" s="78">
        <f t="shared" si="453"/>
        <v>2000000</v>
      </c>
      <c r="D374" s="78">
        <f t="shared" si="456"/>
        <v>0</v>
      </c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>
        <f t="shared" si="457"/>
        <v>0</v>
      </c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>
        <f t="shared" si="455"/>
        <v>0</v>
      </c>
      <c r="AG374" s="78"/>
      <c r="AH374" s="78"/>
      <c r="AI374" s="78"/>
      <c r="AJ374" s="99"/>
      <c r="AK374" s="47"/>
      <c r="AL374" s="48"/>
      <c r="AM374" s="79"/>
      <c r="AN374" s="78"/>
      <c r="AO374" s="78"/>
      <c r="AP374" s="78">
        <f t="shared" si="454"/>
        <v>2000000</v>
      </c>
      <c r="AQ374" s="78"/>
      <c r="AR374" s="78"/>
      <c r="AS374" s="78">
        <v>2000000</v>
      </c>
      <c r="AT374" s="101"/>
    </row>
    <row r="375" spans="1:46" s="4" customFormat="1" ht="13.5">
      <c r="A375" s="96"/>
      <c r="B375" s="20" t="s">
        <v>817</v>
      </c>
      <c r="C375" s="78">
        <f t="shared" si="453"/>
        <v>1000000</v>
      </c>
      <c r="D375" s="78">
        <f t="shared" si="456"/>
        <v>0</v>
      </c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>
        <f t="shared" si="457"/>
        <v>0</v>
      </c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>
        <f t="shared" si="455"/>
        <v>0</v>
      </c>
      <c r="AG375" s="78"/>
      <c r="AH375" s="78"/>
      <c r="AI375" s="78"/>
      <c r="AJ375" s="99"/>
      <c r="AK375" s="47"/>
      <c r="AL375" s="48"/>
      <c r="AM375" s="79"/>
      <c r="AN375" s="78"/>
      <c r="AO375" s="78"/>
      <c r="AP375" s="78">
        <f t="shared" si="454"/>
        <v>1000000</v>
      </c>
      <c r="AQ375" s="78"/>
      <c r="AR375" s="78"/>
      <c r="AS375" s="78">
        <v>1000000</v>
      </c>
      <c r="AT375" s="101"/>
    </row>
    <row r="376" spans="1:46" s="4" customFormat="1" ht="27">
      <c r="A376" s="96"/>
      <c r="B376" s="20" t="s">
        <v>818</v>
      </c>
      <c r="C376" s="78">
        <f t="shared" si="453"/>
        <v>1000000</v>
      </c>
      <c r="D376" s="78">
        <f t="shared" si="456"/>
        <v>0</v>
      </c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>
        <f t="shared" si="457"/>
        <v>0</v>
      </c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>
        <f t="shared" si="455"/>
        <v>0</v>
      </c>
      <c r="AG376" s="78"/>
      <c r="AH376" s="78"/>
      <c r="AI376" s="78"/>
      <c r="AJ376" s="99"/>
      <c r="AK376" s="47"/>
      <c r="AL376" s="48"/>
      <c r="AM376" s="79"/>
      <c r="AN376" s="78"/>
      <c r="AO376" s="78"/>
      <c r="AP376" s="78">
        <f t="shared" si="454"/>
        <v>1000000</v>
      </c>
      <c r="AQ376" s="78"/>
      <c r="AR376" s="78"/>
      <c r="AS376" s="78">
        <v>1000000</v>
      </c>
      <c r="AT376" s="101"/>
    </row>
    <row r="377" spans="1:46" s="4" customFormat="1" ht="13.5">
      <c r="A377" s="96"/>
      <c r="B377" s="20" t="s">
        <v>819</v>
      </c>
      <c r="C377" s="78">
        <f t="shared" si="453"/>
        <v>1000000</v>
      </c>
      <c r="D377" s="78">
        <f t="shared" si="456"/>
        <v>0</v>
      </c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>
        <f t="shared" si="457"/>
        <v>0</v>
      </c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>
        <f t="shared" si="455"/>
        <v>0</v>
      </c>
      <c r="AG377" s="78"/>
      <c r="AH377" s="78"/>
      <c r="AI377" s="78"/>
      <c r="AJ377" s="99"/>
      <c r="AK377" s="47"/>
      <c r="AL377" s="48"/>
      <c r="AM377" s="79"/>
      <c r="AN377" s="78"/>
      <c r="AO377" s="78"/>
      <c r="AP377" s="78">
        <f t="shared" si="454"/>
        <v>1000000</v>
      </c>
      <c r="AQ377" s="78"/>
      <c r="AR377" s="78"/>
      <c r="AS377" s="78">
        <v>1000000</v>
      </c>
      <c r="AT377" s="101"/>
    </row>
    <row r="378" spans="1:46" s="4" customFormat="1" ht="13.5">
      <c r="A378" s="96"/>
      <c r="B378" s="20" t="s">
        <v>820</v>
      </c>
      <c r="C378" s="78">
        <f t="shared" si="453"/>
        <v>2000000</v>
      </c>
      <c r="D378" s="78">
        <f t="shared" si="456"/>
        <v>0</v>
      </c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>
        <f t="shared" si="457"/>
        <v>0</v>
      </c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>
        <f t="shared" si="455"/>
        <v>0</v>
      </c>
      <c r="AG378" s="78"/>
      <c r="AH378" s="78"/>
      <c r="AI378" s="78"/>
      <c r="AJ378" s="99"/>
      <c r="AK378" s="47"/>
      <c r="AL378" s="48"/>
      <c r="AM378" s="79"/>
      <c r="AN378" s="78"/>
      <c r="AO378" s="78"/>
      <c r="AP378" s="78">
        <f t="shared" si="454"/>
        <v>2000000</v>
      </c>
      <c r="AQ378" s="78"/>
      <c r="AR378" s="78"/>
      <c r="AS378" s="78">
        <v>2000000</v>
      </c>
      <c r="AT378" s="101"/>
    </row>
    <row r="379" spans="1:46" s="4" customFormat="1" ht="13.5">
      <c r="A379" s="96"/>
      <c r="B379" s="20" t="s">
        <v>821</v>
      </c>
      <c r="C379" s="78">
        <f t="shared" si="453"/>
        <v>2000000</v>
      </c>
      <c r="D379" s="78">
        <f t="shared" si="456"/>
        <v>0</v>
      </c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>
        <f t="shared" si="457"/>
        <v>0</v>
      </c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>
        <f t="shared" si="455"/>
        <v>0</v>
      </c>
      <c r="AG379" s="78"/>
      <c r="AH379" s="78"/>
      <c r="AI379" s="78"/>
      <c r="AJ379" s="99"/>
      <c r="AK379" s="47"/>
      <c r="AL379" s="48"/>
      <c r="AM379" s="79"/>
      <c r="AN379" s="78"/>
      <c r="AO379" s="78"/>
      <c r="AP379" s="78">
        <f t="shared" si="454"/>
        <v>2000000</v>
      </c>
      <c r="AQ379" s="78"/>
      <c r="AR379" s="78"/>
      <c r="AS379" s="78">
        <v>2000000</v>
      </c>
      <c r="AT379" s="101"/>
    </row>
    <row r="380" spans="1:46" s="4" customFormat="1" ht="13.5">
      <c r="A380" s="96"/>
      <c r="B380" s="20" t="s">
        <v>822</v>
      </c>
      <c r="C380" s="78">
        <f t="shared" si="453"/>
        <v>500000</v>
      </c>
      <c r="D380" s="78">
        <f t="shared" si="456"/>
        <v>0</v>
      </c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>
        <f t="shared" si="457"/>
        <v>0</v>
      </c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>
        <f t="shared" si="455"/>
        <v>0</v>
      </c>
      <c r="AG380" s="78"/>
      <c r="AH380" s="78"/>
      <c r="AI380" s="78"/>
      <c r="AJ380" s="99"/>
      <c r="AK380" s="47"/>
      <c r="AL380" s="48"/>
      <c r="AM380" s="79"/>
      <c r="AN380" s="78"/>
      <c r="AO380" s="78"/>
      <c r="AP380" s="78">
        <f t="shared" si="454"/>
        <v>500000</v>
      </c>
      <c r="AQ380" s="78"/>
      <c r="AR380" s="78"/>
      <c r="AS380" s="78">
        <v>500000</v>
      </c>
      <c r="AT380" s="101"/>
    </row>
    <row r="381" spans="1:46" s="4" customFormat="1" ht="13.5">
      <c r="A381" s="96"/>
      <c r="B381" s="20" t="s">
        <v>823</v>
      </c>
      <c r="C381" s="78">
        <f t="shared" si="453"/>
        <v>2600000</v>
      </c>
      <c r="D381" s="78">
        <f t="shared" si="456"/>
        <v>0</v>
      </c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>
        <f t="shared" si="457"/>
        <v>0</v>
      </c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>
        <f t="shared" si="455"/>
        <v>0</v>
      </c>
      <c r="AG381" s="78"/>
      <c r="AH381" s="78"/>
      <c r="AI381" s="78"/>
      <c r="AJ381" s="99"/>
      <c r="AK381" s="47"/>
      <c r="AL381" s="48"/>
      <c r="AM381" s="79"/>
      <c r="AN381" s="78"/>
      <c r="AO381" s="78"/>
      <c r="AP381" s="78">
        <f t="shared" si="454"/>
        <v>2600000</v>
      </c>
      <c r="AQ381" s="78"/>
      <c r="AR381" s="78"/>
      <c r="AS381" s="78">
        <v>2600000</v>
      </c>
      <c r="AT381" s="101"/>
    </row>
    <row r="382" spans="1:46" s="4" customFormat="1" ht="13.5">
      <c r="A382" s="96"/>
      <c r="B382" s="20" t="s">
        <v>824</v>
      </c>
      <c r="C382" s="78">
        <f t="shared" si="453"/>
        <v>8000000</v>
      </c>
      <c r="D382" s="78">
        <f t="shared" si="456"/>
        <v>0</v>
      </c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>
        <f t="shared" si="457"/>
        <v>0</v>
      </c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>
        <f t="shared" si="455"/>
        <v>0</v>
      </c>
      <c r="AG382" s="78"/>
      <c r="AH382" s="78"/>
      <c r="AI382" s="78"/>
      <c r="AJ382" s="99"/>
      <c r="AK382" s="47"/>
      <c r="AL382" s="48"/>
      <c r="AM382" s="79"/>
      <c r="AN382" s="78"/>
      <c r="AO382" s="78"/>
      <c r="AP382" s="78">
        <f t="shared" si="454"/>
        <v>8000000</v>
      </c>
      <c r="AQ382" s="78"/>
      <c r="AR382" s="78"/>
      <c r="AS382" s="78">
        <v>8000000</v>
      </c>
      <c r="AT382" s="101"/>
    </row>
    <row r="383" spans="1:46" s="5" customFormat="1" ht="13.5">
      <c r="A383" s="97"/>
      <c r="B383" s="14" t="s">
        <v>825</v>
      </c>
      <c r="C383" s="98">
        <f>C384+C385+C386</f>
        <v>23500000</v>
      </c>
      <c r="D383" s="98">
        <f aca="true" t="shared" si="458" ref="D383:AJ383">D384+D385+D386</f>
        <v>0</v>
      </c>
      <c r="E383" s="98">
        <f t="shared" si="458"/>
        <v>0</v>
      </c>
      <c r="F383" s="98">
        <f t="shared" si="458"/>
        <v>0</v>
      </c>
      <c r="G383" s="98">
        <f t="shared" si="458"/>
        <v>0</v>
      </c>
      <c r="H383" s="98">
        <f t="shared" si="458"/>
        <v>0</v>
      </c>
      <c r="I383" s="98">
        <f t="shared" si="458"/>
        <v>0</v>
      </c>
      <c r="J383" s="98">
        <f t="shared" si="458"/>
        <v>0</v>
      </c>
      <c r="K383" s="98">
        <f t="shared" si="458"/>
        <v>0</v>
      </c>
      <c r="L383" s="98">
        <f t="shared" si="458"/>
        <v>0</v>
      </c>
      <c r="M383" s="98">
        <f t="shared" si="458"/>
        <v>0</v>
      </c>
      <c r="N383" s="98">
        <f t="shared" si="458"/>
        <v>0</v>
      </c>
      <c r="O383" s="98">
        <f t="shared" si="458"/>
        <v>0</v>
      </c>
      <c r="P383" s="98">
        <f t="shared" si="458"/>
        <v>0</v>
      </c>
      <c r="Q383" s="98">
        <f t="shared" si="458"/>
        <v>0</v>
      </c>
      <c r="R383" s="98">
        <f t="shared" si="458"/>
        <v>0</v>
      </c>
      <c r="S383" s="98">
        <f t="shared" si="458"/>
        <v>0</v>
      </c>
      <c r="T383" s="98">
        <f t="shared" si="458"/>
        <v>0</v>
      </c>
      <c r="U383" s="98">
        <f t="shared" si="458"/>
        <v>0</v>
      </c>
      <c r="V383" s="98">
        <f t="shared" si="458"/>
        <v>0</v>
      </c>
      <c r="W383" s="98">
        <f t="shared" si="458"/>
        <v>0</v>
      </c>
      <c r="X383" s="98">
        <f t="shared" si="458"/>
        <v>0</v>
      </c>
      <c r="Y383" s="98">
        <f t="shared" si="458"/>
        <v>0</v>
      </c>
      <c r="Z383" s="98">
        <f t="shared" si="458"/>
        <v>0</v>
      </c>
      <c r="AA383" s="98">
        <f t="shared" si="458"/>
        <v>0</v>
      </c>
      <c r="AB383" s="98">
        <f t="shared" si="458"/>
        <v>0</v>
      </c>
      <c r="AC383" s="98">
        <f t="shared" si="458"/>
        <v>0</v>
      </c>
      <c r="AD383" s="98">
        <f t="shared" si="458"/>
        <v>0</v>
      </c>
      <c r="AE383" s="98">
        <f t="shared" si="458"/>
        <v>0</v>
      </c>
      <c r="AF383" s="98">
        <f t="shared" si="458"/>
        <v>0</v>
      </c>
      <c r="AG383" s="98">
        <f t="shared" si="458"/>
        <v>0</v>
      </c>
      <c r="AH383" s="98">
        <f t="shared" si="458"/>
        <v>0</v>
      </c>
      <c r="AI383" s="98">
        <f t="shared" si="458"/>
        <v>0</v>
      </c>
      <c r="AJ383" s="100">
        <f t="shared" si="458"/>
        <v>0</v>
      </c>
      <c r="AK383" s="47"/>
      <c r="AL383" s="48"/>
      <c r="AM383" s="88">
        <f aca="true" t="shared" si="459" ref="AM383:AS383">AM384+AM385+AM386</f>
        <v>0</v>
      </c>
      <c r="AN383" s="98">
        <f t="shared" si="459"/>
        <v>0</v>
      </c>
      <c r="AO383" s="98">
        <f t="shared" si="459"/>
        <v>0</v>
      </c>
      <c r="AP383" s="98">
        <f t="shared" si="459"/>
        <v>23500000</v>
      </c>
      <c r="AQ383" s="98">
        <f t="shared" si="459"/>
        <v>0</v>
      </c>
      <c r="AR383" s="98">
        <f t="shared" si="459"/>
        <v>0</v>
      </c>
      <c r="AS383" s="98">
        <f t="shared" si="459"/>
        <v>23500000</v>
      </c>
      <c r="AT383" s="102"/>
    </row>
    <row r="384" spans="1:46" s="4" customFormat="1" ht="54">
      <c r="A384" s="96"/>
      <c r="B384" s="20" t="s">
        <v>826</v>
      </c>
      <c r="C384" s="78">
        <f aca="true" t="shared" si="460" ref="C384:C386">D384+T384+AF384+AP384</f>
        <v>15000000</v>
      </c>
      <c r="D384" s="78">
        <f aca="true" t="shared" si="461" ref="D384:D386">SUM(E384:S384)</f>
        <v>0</v>
      </c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>
        <f aca="true" t="shared" si="462" ref="T384:T386">SUM(U384:AE384)</f>
        <v>0</v>
      </c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>
        <f aca="true" t="shared" si="463" ref="AF384:AF386">SUM(AG384:AO384)</f>
        <v>0</v>
      </c>
      <c r="AG384" s="78"/>
      <c r="AH384" s="78"/>
      <c r="AI384" s="78"/>
      <c r="AJ384" s="99"/>
      <c r="AK384" s="47"/>
      <c r="AL384" s="48"/>
      <c r="AM384" s="79"/>
      <c r="AN384" s="78"/>
      <c r="AO384" s="78"/>
      <c r="AP384" s="78">
        <f aca="true" t="shared" si="464" ref="AP384:AP386">SUM(AQ384:AS384)</f>
        <v>15000000</v>
      </c>
      <c r="AQ384" s="78"/>
      <c r="AR384" s="78"/>
      <c r="AS384" s="78">
        <v>15000000</v>
      </c>
      <c r="AT384" s="62" t="s">
        <v>827</v>
      </c>
    </row>
    <row r="385" spans="1:46" s="4" customFormat="1" ht="40.5">
      <c r="A385" s="96"/>
      <c r="B385" s="20" t="s">
        <v>828</v>
      </c>
      <c r="C385" s="78">
        <f t="shared" si="460"/>
        <v>7000000</v>
      </c>
      <c r="D385" s="78">
        <f t="shared" si="461"/>
        <v>0</v>
      </c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>
        <f t="shared" si="462"/>
        <v>0</v>
      </c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>
        <f t="shared" si="463"/>
        <v>0</v>
      </c>
      <c r="AG385" s="78"/>
      <c r="AH385" s="78"/>
      <c r="AI385" s="78"/>
      <c r="AJ385" s="99"/>
      <c r="AK385" s="47"/>
      <c r="AL385" s="48"/>
      <c r="AM385" s="79"/>
      <c r="AN385" s="78"/>
      <c r="AO385" s="78"/>
      <c r="AP385" s="78">
        <f t="shared" si="464"/>
        <v>7000000</v>
      </c>
      <c r="AQ385" s="78"/>
      <c r="AR385" s="78"/>
      <c r="AS385" s="78">
        <v>7000000</v>
      </c>
      <c r="AT385" s="62" t="s">
        <v>829</v>
      </c>
    </row>
    <row r="386" spans="1:46" s="4" customFormat="1" ht="13.5">
      <c r="A386" s="96"/>
      <c r="B386" s="20" t="s">
        <v>830</v>
      </c>
      <c r="C386" s="78">
        <f t="shared" si="460"/>
        <v>1500000</v>
      </c>
      <c r="D386" s="78">
        <f t="shared" si="461"/>
        <v>0</v>
      </c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>
        <f t="shared" si="462"/>
        <v>0</v>
      </c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>
        <f t="shared" si="463"/>
        <v>0</v>
      </c>
      <c r="AG386" s="78"/>
      <c r="AH386" s="78"/>
      <c r="AI386" s="78"/>
      <c r="AJ386" s="99"/>
      <c r="AK386" s="104"/>
      <c r="AL386" s="105"/>
      <c r="AM386" s="79"/>
      <c r="AN386" s="78"/>
      <c r="AO386" s="78"/>
      <c r="AP386" s="78">
        <f t="shared" si="464"/>
        <v>1500000</v>
      </c>
      <c r="AQ386" s="78"/>
      <c r="AR386" s="78"/>
      <c r="AS386" s="78">
        <v>1500000</v>
      </c>
      <c r="AT386" s="62" t="s">
        <v>831</v>
      </c>
    </row>
    <row r="387" spans="3:45" ht="11.25"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6"/>
    </row>
    <row r="388" spans="3:45" ht="11.25"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6"/>
    </row>
    <row r="389" spans="3:45" ht="11.25"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6"/>
    </row>
    <row r="390" spans="3:45" ht="11.25"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6"/>
    </row>
    <row r="391" spans="3:45" ht="11.25"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6"/>
    </row>
    <row r="392" spans="3:45" ht="11.25"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6"/>
    </row>
    <row r="393" spans="3:45" ht="11.25"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6"/>
    </row>
    <row r="394" spans="3:45" ht="11.25"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6"/>
    </row>
    <row r="395" spans="3:45" ht="11.25"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6"/>
    </row>
    <row r="396" spans="3:45" ht="11.25"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6"/>
    </row>
    <row r="397" spans="3:45" ht="11.25"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6"/>
    </row>
    <row r="398" spans="3:45" ht="11.25"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6"/>
    </row>
    <row r="399" spans="3:45" ht="11.25"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6"/>
    </row>
    <row r="400" spans="3:45" ht="11.25"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6"/>
    </row>
    <row r="401" spans="3:45" ht="11.25"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6"/>
    </row>
    <row r="402" spans="3:45" ht="11.25"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6"/>
    </row>
    <row r="403" spans="3:45" ht="11.25"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6"/>
    </row>
    <row r="404" spans="3:45" ht="11.25"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6"/>
    </row>
    <row r="405" spans="3:45" ht="11.25"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6"/>
    </row>
    <row r="406" spans="3:45" ht="11.25"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6"/>
    </row>
    <row r="407" spans="3:45" ht="11.25"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6"/>
    </row>
    <row r="408" spans="3:45" ht="11.25"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6"/>
    </row>
    <row r="409" spans="3:45" ht="11.25"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6"/>
    </row>
    <row r="410" spans="3:45" ht="11.25"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6"/>
    </row>
    <row r="411" spans="3:45" ht="11.25"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6"/>
    </row>
    <row r="412" spans="3:45" ht="11.25"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6"/>
    </row>
    <row r="413" spans="3:45" ht="11.25"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6"/>
    </row>
    <row r="414" spans="3:45" ht="11.25"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6"/>
    </row>
    <row r="415" spans="3:45" ht="11.25"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6"/>
    </row>
    <row r="416" spans="3:45" ht="11.25"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6"/>
    </row>
    <row r="417" spans="3:45" ht="11.25"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6"/>
    </row>
    <row r="418" spans="3:45" ht="11.25"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6"/>
    </row>
    <row r="419" spans="3:45" ht="11.25"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6"/>
    </row>
    <row r="420" spans="3:45" ht="11.25"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6"/>
    </row>
    <row r="421" spans="3:45" ht="11.25"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6"/>
    </row>
    <row r="422" spans="3:45" ht="11.25"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6"/>
    </row>
    <row r="423" spans="3:45" ht="11.25"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6"/>
    </row>
    <row r="424" spans="3:45" ht="11.25"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6"/>
    </row>
    <row r="425" spans="3:45" ht="11.25"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6"/>
    </row>
    <row r="426" spans="3:45" ht="11.25"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6"/>
    </row>
    <row r="427" spans="3:45" ht="11.25"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6"/>
    </row>
    <row r="428" spans="3:45" ht="11.25"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6"/>
    </row>
    <row r="429" spans="3:45" ht="11.25"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6"/>
    </row>
    <row r="430" spans="3:45" ht="11.25"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6"/>
    </row>
    <row r="431" spans="3:45" ht="11.25"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6"/>
    </row>
    <row r="432" spans="3:45" ht="11.25"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6"/>
    </row>
    <row r="433" spans="3:45" ht="11.25"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6"/>
    </row>
    <row r="434" spans="3:45" ht="11.25"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6"/>
    </row>
    <row r="435" spans="3:45" ht="11.25"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6"/>
    </row>
    <row r="436" spans="3:45" ht="11.25"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6"/>
    </row>
    <row r="437" spans="3:45" ht="11.25"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6"/>
    </row>
    <row r="438" spans="3:45" ht="11.25"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6"/>
    </row>
    <row r="439" spans="3:45" ht="11.25"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6"/>
    </row>
    <row r="440" spans="3:45" ht="11.25"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6"/>
    </row>
    <row r="441" spans="3:45" ht="11.25"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6"/>
    </row>
    <row r="442" spans="3:45" ht="11.25"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6"/>
    </row>
    <row r="443" spans="3:45" ht="11.25"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6"/>
    </row>
    <row r="444" spans="3:45" ht="11.25"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6"/>
    </row>
    <row r="445" spans="3:45" ht="11.25"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6"/>
    </row>
    <row r="446" spans="3:45" ht="11.25"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6"/>
    </row>
    <row r="447" spans="3:45" ht="11.25"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6"/>
    </row>
    <row r="448" spans="3:45" ht="11.25"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6"/>
    </row>
    <row r="449" spans="3:45" ht="11.25"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6"/>
    </row>
    <row r="450" spans="3:45" ht="11.25"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6"/>
    </row>
    <row r="451" spans="3:45" ht="11.25"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6"/>
    </row>
    <row r="452" spans="3:45" ht="11.25"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6"/>
    </row>
    <row r="453" spans="3:45" ht="11.25"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6"/>
    </row>
    <row r="454" spans="3:45" ht="11.25"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6"/>
    </row>
    <row r="455" spans="3:45" ht="11.25"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6"/>
    </row>
    <row r="456" spans="3:45" ht="11.25"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6"/>
    </row>
    <row r="457" spans="3:45" ht="11.25"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6"/>
    </row>
    <row r="458" spans="3:45" ht="11.25"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6"/>
    </row>
    <row r="459" spans="3:45" ht="11.25"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6"/>
    </row>
    <row r="460" spans="3:45" ht="11.25"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6"/>
    </row>
    <row r="461" spans="3:45" ht="11.25"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6"/>
    </row>
    <row r="462" spans="3:45" ht="11.25"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6"/>
    </row>
    <row r="463" spans="3:45" ht="11.25"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6"/>
    </row>
    <row r="464" spans="3:45" ht="11.25"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6"/>
    </row>
    <row r="465" spans="3:45" ht="11.25"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6"/>
    </row>
    <row r="466" spans="3:45" ht="11.25"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6"/>
    </row>
    <row r="467" spans="3:45" ht="11.25"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6"/>
    </row>
    <row r="468" spans="3:45" ht="11.25"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6"/>
    </row>
    <row r="469" spans="3:45" ht="11.25"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6"/>
    </row>
    <row r="470" spans="3:45" ht="11.25"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6"/>
    </row>
    <row r="471" spans="3:45" ht="11.25"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6"/>
    </row>
    <row r="472" spans="3:45" ht="11.25"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6"/>
    </row>
    <row r="473" spans="3:45" ht="11.25"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6"/>
    </row>
    <row r="474" spans="3:45" ht="11.25"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6"/>
    </row>
    <row r="475" spans="3:45" ht="11.25"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6"/>
    </row>
    <row r="476" spans="3:45" ht="11.25"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6"/>
    </row>
    <row r="477" spans="3:45" ht="11.25"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6"/>
    </row>
    <row r="478" spans="3:45" ht="11.25"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6"/>
    </row>
    <row r="479" spans="3:45" ht="11.25"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6"/>
    </row>
    <row r="480" spans="3:45" ht="11.25"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6"/>
    </row>
    <row r="481" spans="3:45" ht="11.25"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6"/>
    </row>
    <row r="482" spans="3:45" ht="11.25"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6"/>
    </row>
    <row r="483" spans="3:45" ht="11.25"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6"/>
    </row>
    <row r="484" spans="3:45" ht="11.25"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6"/>
    </row>
    <row r="485" spans="3:45" ht="11.25"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6"/>
    </row>
    <row r="486" spans="3:45" ht="11.25"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6"/>
    </row>
    <row r="487" spans="3:45" ht="11.25"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6"/>
    </row>
    <row r="488" spans="3:45" ht="11.25"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6"/>
    </row>
    <row r="489" spans="3:45" ht="11.25"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6"/>
    </row>
    <row r="490" spans="3:45" ht="11.25"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6"/>
    </row>
    <row r="491" spans="3:45" ht="11.25"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6"/>
    </row>
    <row r="492" spans="3:45" ht="11.25"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6"/>
    </row>
    <row r="493" spans="3:45" ht="11.25"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6"/>
    </row>
    <row r="494" spans="3:45" ht="11.25"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6"/>
    </row>
    <row r="495" spans="3:45" ht="11.25"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6"/>
    </row>
    <row r="496" spans="3:45" ht="11.25"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6"/>
    </row>
    <row r="497" spans="3:45" ht="11.25"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6"/>
    </row>
    <row r="498" spans="3:45" ht="11.25"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6"/>
    </row>
    <row r="499" spans="3:45" ht="11.25"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6"/>
    </row>
    <row r="500" spans="3:45" ht="11.25"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6"/>
    </row>
    <row r="501" spans="3:45" ht="11.25"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6"/>
    </row>
    <row r="502" spans="3:45" ht="11.25"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6"/>
    </row>
    <row r="503" spans="3:45" ht="11.25"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6"/>
    </row>
    <row r="504" spans="3:45" ht="11.25"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6"/>
    </row>
    <row r="505" spans="3:45" ht="11.25"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6"/>
    </row>
    <row r="506" spans="3:45" ht="11.25"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6"/>
    </row>
    <row r="507" spans="3:45" ht="11.25"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6"/>
    </row>
    <row r="508" spans="3:45" ht="11.25"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6"/>
    </row>
    <row r="509" spans="3:45" ht="11.25"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6"/>
    </row>
    <row r="510" spans="3:45" ht="11.25"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6"/>
    </row>
    <row r="511" spans="3:45" ht="11.25"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6"/>
    </row>
    <row r="512" spans="3:45" ht="11.25"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6"/>
    </row>
    <row r="513" spans="3:45" ht="11.25"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6"/>
    </row>
    <row r="514" spans="3:45" ht="11.25"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6"/>
    </row>
    <row r="515" spans="3:45" ht="11.25"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6"/>
    </row>
    <row r="516" spans="3:45" ht="11.25"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6"/>
    </row>
    <row r="517" spans="3:45" ht="11.25"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6"/>
    </row>
    <row r="518" spans="3:45" ht="11.25"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6"/>
    </row>
    <row r="519" spans="3:45" ht="11.25"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6"/>
    </row>
    <row r="520" spans="3:45" ht="11.25"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6"/>
    </row>
  </sheetData>
  <sheetProtection/>
  <mergeCells count="34">
    <mergeCell ref="A1:AT1"/>
    <mergeCell ref="A2:AT2"/>
    <mergeCell ref="AF3:AO3"/>
    <mergeCell ref="A3:A4"/>
    <mergeCell ref="B3:B4"/>
    <mergeCell ref="C3:C4"/>
    <mergeCell ref="AK4:AK386"/>
    <mergeCell ref="AL4:AL386"/>
    <mergeCell ref="AT3:AT4"/>
    <mergeCell ref="AT8:AT9"/>
    <mergeCell ref="AT14:AT15"/>
    <mergeCell ref="AT35:AT36"/>
    <mergeCell ref="AT39:AT40"/>
    <mergeCell ref="AT52:AT53"/>
    <mergeCell ref="AT55:AT56"/>
    <mergeCell ref="AT59:AT60"/>
    <mergeCell ref="AT65:AT66"/>
    <mergeCell ref="AT81:AT82"/>
    <mergeCell ref="AT89:AT90"/>
    <mergeCell ref="AT94:AT95"/>
    <mergeCell ref="AT113:AT114"/>
    <mergeCell ref="AT165:AT166"/>
    <mergeCell ref="AT183:AT184"/>
    <mergeCell ref="AT187:AT188"/>
    <mergeCell ref="AT198:AT199"/>
    <mergeCell ref="AT254:AT255"/>
    <mergeCell ref="AT272:AT273"/>
    <mergeCell ref="AT276:AT277"/>
    <mergeCell ref="AT298:AT299"/>
    <mergeCell ref="AT309:AT310"/>
    <mergeCell ref="AT330:AT331"/>
    <mergeCell ref="AT339:AT340"/>
    <mergeCell ref="AT344:AT345"/>
    <mergeCell ref="AT347:AT348"/>
  </mergeCells>
  <printOptions/>
  <pageMargins left="0.59" right="0.12" top="0.28" bottom="0.47" header="0.24" footer="0.31"/>
  <pageSetup horizontalDpi="600" verticalDpi="600" orientation="landscape" pageOrder="overThenDown" paperSize="9"/>
  <headerFooter scaleWithDoc="0"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2017-02-21T03:20:56Z</cp:lastPrinted>
  <dcterms:created xsi:type="dcterms:W3CDTF">2017-02-23T02:27:23Z</dcterms:created>
  <dcterms:modified xsi:type="dcterms:W3CDTF">2017-03-14T01:44:26Z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