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598" activeTab="0"/>
  </bookViews>
  <sheets>
    <sheet name="160平米四室两厅装修全包预算表" sheetId="1" r:id="rId1"/>
  </sheets>
  <definedNames>
    <definedName name="_xlnm.Print_Area" localSheetId="0">'160平米四室两厅装修全包预算表'!$A$1:$L$129</definedName>
  </definedNames>
  <calcPr fullCalcOnLoad="1"/>
</workbook>
</file>

<file path=xl/sharedStrings.xml><?xml version="1.0" encoding="utf-8"?>
<sst xmlns="http://schemas.openxmlformats.org/spreadsheetml/2006/main" count="372" uniqueCount="185">
  <si>
    <t>楼盘：       建筑面积：160.27     业主：</t>
  </si>
  <si>
    <r>
      <t>序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号</t>
    </r>
  </si>
  <si>
    <t>装饰工程       施工项目</t>
  </si>
  <si>
    <t>单位</t>
  </si>
  <si>
    <t>工程       计量</t>
  </si>
  <si>
    <t>单价</t>
  </si>
  <si>
    <r>
      <t>单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价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解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析</t>
    </r>
  </si>
  <si>
    <t>合计</t>
  </si>
  <si>
    <t>用材及做法说明</t>
  </si>
  <si>
    <t>验收标准</t>
  </si>
  <si>
    <t>机械</t>
  </si>
  <si>
    <t>人工</t>
  </si>
  <si>
    <t>损耗</t>
  </si>
  <si>
    <t>辅料</t>
  </si>
  <si>
    <t>一、</t>
  </si>
  <si>
    <t>一层客厅及阳台</t>
  </si>
  <si>
    <t>墙面、顶面基层处理、批灰</t>
  </si>
  <si>
    <r>
      <t>m</t>
    </r>
    <r>
      <rPr>
        <vertAlign val="superscript"/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</si>
  <si>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、批刮腻子三遍并打磨，原墙面腻子需铲除的另加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平米；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、若遇砂灰墙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质量差的隔墙须满贴石膏板或重新抹灰另加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 xml:space="preserve">平米；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、墙面龟裂须满贴网格布另加</t>
    </r>
    <r>
      <rPr>
        <sz val="10"/>
        <rFont val="Times New Roman"/>
        <family val="1"/>
      </rPr>
      <t>4.8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平米。</t>
    </r>
  </si>
  <si>
    <r>
      <t>1</t>
    </r>
    <r>
      <rPr>
        <sz val="10"/>
        <rFont val="宋体"/>
        <family val="0"/>
      </rPr>
      <t>、接缝处须刮嵌缝剂，贴嵌缝带；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、对有钉的接点要进行防锈处理；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 xml:space="preserve">、基层处理完毕后进行测试平整度，光滑、干燥。
</t>
    </r>
  </si>
  <si>
    <t>多乐士家丽安乳胶漆</t>
  </si>
  <si>
    <r>
      <t>1</t>
    </r>
    <r>
      <rPr>
        <sz val="10"/>
        <rFont val="宋体"/>
        <family val="0"/>
      </rPr>
      <t xml:space="preserve">、用量达到厂家标准；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、颜色不超过三种（不含白色），每超过一种加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 xml:space="preserve">元；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、门、窗洞口减半计算；</t>
    </r>
    <r>
      <rPr>
        <sz val="10"/>
        <rFont val="Times New Roman"/>
        <family val="1"/>
      </rPr>
      <t xml:space="preserve">                                                                      
4</t>
    </r>
    <r>
      <rPr>
        <sz val="10"/>
        <rFont val="宋体"/>
        <family val="0"/>
      </rPr>
      <t>、手扫底漆涂刷一遍；手扫面漆涂刷一遍，找补一遍。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</si>
  <si>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、使用材料、品种、颜色符合设计要求；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、刷面颜色一致；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、在自然光线下目测平整；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、不允许透底、漏刷、吊粉、反硝、反锈、起皮、咬色、流坠、皱皮等。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</si>
  <si>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天棚平面造型</t>
  </si>
  <si>
    <r>
      <t>1</t>
    </r>
    <r>
      <rPr>
        <sz val="10"/>
        <rFont val="宋体"/>
        <family val="0"/>
      </rPr>
      <t>、龙牌石膏板造型。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</si>
  <si>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600*600仿古砖</t>
  </si>
  <si>
    <r>
      <t>m</t>
    </r>
    <r>
      <rPr>
        <vertAlign val="superscript"/>
        <sz val="9"/>
        <rFont val="宋体"/>
        <family val="0"/>
      </rPr>
      <t>2</t>
    </r>
  </si>
  <si>
    <t>地砖价格每平方在85元内．广东佛山砖.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</si>
  <si>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</si>
  <si>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阳台地砖</t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</si>
  <si>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60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300X300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</si>
  <si>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、表面平整，抹灰无松动、起层。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</si>
  <si>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仿实木脚线</t>
  </si>
  <si>
    <t>米</t>
  </si>
  <si>
    <t>仿实木脚线价格每米在10元内．</t>
  </si>
  <si>
    <t>石材</t>
  </si>
  <si>
    <t>项</t>
  </si>
  <si>
    <t>黑金沙门坎石5块，飘窗石1块。</t>
  </si>
  <si>
    <t>杂物柜</t>
  </si>
  <si>
    <t>成品柜子，定做。</t>
  </si>
  <si>
    <t>鞋柜</t>
  </si>
  <si>
    <t>个</t>
  </si>
  <si>
    <t>成品，宽和高在1米2以内。</t>
  </si>
  <si>
    <t>阳台杉木板吊顶</t>
  </si>
  <si>
    <t>阳台洗衣槽</t>
  </si>
  <si>
    <t>小计</t>
  </si>
  <si>
    <t>二、</t>
  </si>
  <si>
    <t>一层厨房及生活阳台</t>
  </si>
  <si>
    <t>包厨立管（单管）</t>
  </si>
  <si>
    <t>根</t>
  </si>
  <si>
    <r>
      <t>1</t>
    </r>
    <r>
      <rPr>
        <sz val="10"/>
        <rFont val="宋体"/>
        <family val="0"/>
      </rPr>
      <t>、立管包到吊顶高，砖，水泥，河砂，贴墙砖另计。</t>
    </r>
  </si>
  <si>
    <t>地面找平</t>
  </si>
  <si>
    <r>
      <t>1</t>
    </r>
    <r>
      <rPr>
        <sz val="10"/>
        <rFont val="宋体"/>
        <family val="0"/>
      </rPr>
      <t>、水泥砂浆找平，找平层不大于</t>
    </r>
    <r>
      <rPr>
        <sz val="10"/>
        <rFont val="Times New Roman"/>
        <family val="1"/>
      </rPr>
      <t>30mm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</si>
  <si>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、表面平整，抹灰无松动、起层。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</si>
  <si>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成品厨柜</t>
  </si>
  <si>
    <t>M</t>
  </si>
  <si>
    <r>
      <t>1</t>
    </r>
    <r>
      <rPr>
        <sz val="9"/>
        <rFont val="宋体"/>
        <family val="0"/>
      </rPr>
      <t xml:space="preserve">、防潮板柜体；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、大理石台面；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</si>
  <si>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成品吊柜</t>
  </si>
  <si>
    <r>
      <t>1</t>
    </r>
    <r>
      <rPr>
        <sz val="9"/>
        <rFont val="宋体"/>
        <family val="0"/>
      </rPr>
      <t>、防潮板柜体，模压门；</t>
    </r>
  </si>
  <si>
    <t>厨房三件套</t>
  </si>
  <si>
    <r>
      <t>老板</t>
    </r>
    <r>
      <rPr>
        <sz val="9"/>
        <rFont val="Times New Roman"/>
        <family val="1"/>
      </rPr>
      <t>,</t>
    </r>
    <r>
      <rPr>
        <sz val="9"/>
        <rFont val="宋体"/>
        <family val="0"/>
      </rPr>
      <t>万和</t>
    </r>
    <r>
      <rPr>
        <sz val="9"/>
        <rFont val="Times New Roman"/>
        <family val="1"/>
      </rPr>
      <t xml:space="preserve"> ,</t>
    </r>
    <r>
      <rPr>
        <sz val="9"/>
        <rFont val="宋体"/>
        <family val="0"/>
      </rPr>
      <t>樱花等电器</t>
    </r>
    <r>
      <rPr>
        <sz val="9"/>
        <rFont val="Times New Roman"/>
        <family val="1"/>
      </rPr>
      <t>.</t>
    </r>
  </si>
  <si>
    <t>淘菜盆</t>
  </si>
  <si>
    <t>九牧淘菜盆</t>
  </si>
  <si>
    <t>地面及墙面做防水</t>
  </si>
  <si>
    <r>
      <t>1</t>
    </r>
    <r>
      <rPr>
        <sz val="10"/>
        <rFont val="宋体"/>
        <family val="0"/>
      </rPr>
      <t xml:space="preserve">、表面处理平整、干净；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、地面防水须涂刷两遍；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、劳亚尔沙浆防水涂刷三遍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、厨房刷到墙体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，卫生间刷到墙体</t>
    </r>
    <r>
      <rPr>
        <sz val="10"/>
        <rFont val="Times New Roman"/>
        <family val="1"/>
      </rPr>
      <t>800mm</t>
    </r>
    <r>
      <rPr>
        <sz val="10"/>
        <rFont val="宋体"/>
        <family val="0"/>
      </rPr>
      <t>，淋浴区域刷到墙体</t>
    </r>
    <r>
      <rPr>
        <sz val="10"/>
        <rFont val="Times New Roman"/>
        <family val="1"/>
      </rPr>
      <t>1800mm</t>
    </r>
    <r>
      <rPr>
        <sz val="10"/>
        <rFont val="宋体"/>
        <family val="0"/>
      </rPr>
      <t xml:space="preserve">，观景阳台、生活阳台必须做防水，如客户要求不做防水，需书面确认；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、墙角及管道接口处应重点处理。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</si>
  <si>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、防水完毕必须做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小时闭水试验，达到不渗出不漏；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、立面涂刷高度须符合设计要求。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</si>
  <si>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铺地砖工费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辅料</t>
    </r>
    <r>
      <rPr>
        <sz val="10"/>
        <rFont val="Times New Roman"/>
        <family val="1"/>
      </rPr>
      <t>(200*200</t>
    </r>
    <r>
      <rPr>
        <sz val="10"/>
        <rFont val="宋体"/>
        <family val="0"/>
      </rPr>
      <t>以上或</t>
    </r>
    <r>
      <rPr>
        <sz val="10"/>
        <rFont val="Times New Roman"/>
        <family val="1"/>
      </rPr>
      <t>800*800</t>
    </r>
    <r>
      <rPr>
        <sz val="10"/>
        <rFont val="宋体"/>
        <family val="0"/>
      </rPr>
      <t>以下的砖</t>
    </r>
    <r>
      <rPr>
        <sz val="10"/>
        <rFont val="Times New Roman"/>
        <family val="1"/>
      </rPr>
      <t>)</t>
    </r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</si>
  <si>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70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</si>
  <si>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、铺装无空鼓，无污痕，图案清晰，接缝均匀，边缘整齐；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、贴层厚度应在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毫米为宜；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、表面应平整，接缝横平竖直。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</si>
  <si>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贴墙砖工费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辅料</t>
    </r>
    <r>
      <rPr>
        <sz val="10"/>
        <rFont val="Times New Roman"/>
        <family val="1"/>
      </rPr>
      <t>(200*200</t>
    </r>
    <r>
      <rPr>
        <sz val="10"/>
        <rFont val="宋体"/>
        <family val="0"/>
      </rPr>
      <t>以上或</t>
    </r>
    <r>
      <rPr>
        <sz val="10"/>
        <rFont val="Times New Roman"/>
        <family val="1"/>
      </rPr>
      <t>300*600</t>
    </r>
    <r>
      <rPr>
        <sz val="10"/>
        <rFont val="宋体"/>
        <family val="0"/>
      </rPr>
      <t>以下的砖</t>
    </r>
    <r>
      <rPr>
        <sz val="10"/>
        <rFont val="Times New Roman"/>
        <family val="1"/>
      </rPr>
      <t>)</t>
    </r>
  </si>
  <si>
    <r>
      <t>1</t>
    </r>
    <r>
      <rPr>
        <sz val="10"/>
        <rFont val="宋体"/>
        <family val="0"/>
      </rPr>
      <t>、铺装无空鼓，无污痕，图案清晰，接缝均匀，边缘整齐；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、贴层厚度应在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毫米为宜；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、表面应平整，接缝横平竖直。</t>
    </r>
    <r>
      <rPr>
        <sz val="10"/>
        <rFont val="Times New Roman"/>
        <family val="1"/>
      </rPr>
      <t xml:space="preserve">                                                                           4</t>
    </r>
    <r>
      <rPr>
        <sz val="10"/>
        <rFont val="宋体"/>
        <family val="0"/>
      </rPr>
      <t>、无缝砖或勾缝砖每平米增加人工费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</si>
  <si>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厨房水气管铺设</t>
  </si>
  <si>
    <t>套</t>
  </si>
  <si>
    <r>
      <t>1</t>
    </r>
    <r>
      <rPr>
        <sz val="10"/>
        <rFont val="宋体"/>
        <family val="0"/>
      </rPr>
      <t>、冷热水管选用金牛</t>
    </r>
    <r>
      <rPr>
        <sz val="10"/>
        <rFont val="Times New Roman"/>
        <family val="1"/>
      </rPr>
      <t>PP--R</t>
    </r>
    <r>
      <rPr>
        <sz val="10"/>
        <rFont val="宋体"/>
        <family val="0"/>
      </rPr>
      <t>管及管件，冷水选用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分管（进口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分管受限除外），热水管为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分管；                                                                                                                         2、乙方不负责改动气表。气管选用铝塑复合管；
3、总水阀由甲方提供；                                                                               4、管道合理适用，如循环用水或特殊要求布管，另加300元/套计算；
5、面积超过8m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，另行计算。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</si>
  <si>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、应畅通、无渗漏，并且进行加压检验；                                                                                                                         2、安装完毕应及时固定，管材与管件和阀门之间不得有松动；                                                                               3、安装位置应符合设计要求，并便于使用及维修。
                                                                                                                                                              </t>
    </r>
  </si>
  <si>
    <r>
      <t>PVC排水改造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卫生间、厨房或生活阳台</t>
    </r>
    <r>
      <rPr>
        <sz val="10"/>
        <rFont val="Times New Roman"/>
        <family val="1"/>
      </rPr>
      <t>)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</si>
  <si>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管下水位置位移，含材料及人工。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</si>
  <si>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、应畅通、无渗漏；                                                                                                                         2、安装完毕应及时固定，管材与管件之间不得有松动；                                                                               3、安装位置应符合设计要求。
                                                                                                                                                              </t>
    </r>
  </si>
  <si>
    <t>厨房推位门</t>
  </si>
  <si>
    <t>１．钛铝合金玻璃门；                  　　　　　　　　　　　　　　　　</t>
  </si>
  <si>
    <t>厨房吊顶</t>
  </si>
  <si>
    <r>
      <t>1</t>
    </r>
    <r>
      <rPr>
        <sz val="10"/>
        <rFont val="宋体"/>
        <family val="0"/>
      </rPr>
      <t>、木制轻钢组合龙骨，扣板封面</t>
    </r>
    <r>
      <rPr>
        <sz val="10"/>
        <rFont val="Times New Roman"/>
        <family val="1"/>
      </rPr>
      <t xml:space="preserve">                                                                                  2</t>
    </r>
    <r>
      <rPr>
        <sz val="10"/>
        <rFont val="宋体"/>
        <family val="0"/>
      </rPr>
      <t>、木龙骨刷防火涂料另加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、防水腻子基层处理，防水乳胶漆饰面。</t>
    </r>
  </si>
  <si>
    <r>
      <t>1</t>
    </r>
    <r>
      <rPr>
        <sz val="10"/>
        <rFont val="宋体"/>
        <family val="0"/>
      </rPr>
      <t>、安装牢固，表面、接缝平整；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2</t>
    </r>
    <r>
      <rPr>
        <sz val="10"/>
        <rFont val="宋体"/>
        <family val="0"/>
      </rPr>
      <t>、吊顶位置正确，符合设计要求。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</si>
  <si>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门洞修正</t>
  </si>
  <si>
    <r>
      <t>1</t>
    </r>
    <r>
      <rPr>
        <sz val="10"/>
        <rFont val="宋体"/>
        <family val="0"/>
      </rPr>
      <t>、选用</t>
    </r>
    <r>
      <rPr>
        <sz val="10"/>
        <rFont val="Times New Roman"/>
        <family val="1"/>
      </rPr>
      <t>30x40mm</t>
    </r>
    <r>
      <rPr>
        <sz val="10"/>
        <rFont val="宋体"/>
        <family val="0"/>
      </rPr>
      <t>木条、木工板基层。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、面层用石膏板齐墙平。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</si>
  <si>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三、</t>
  </si>
  <si>
    <t>一层次卧室</t>
  </si>
  <si>
    <t>套装门</t>
  </si>
  <si>
    <t>樘</t>
  </si>
  <si>
    <t>１．成品套装门 ；                  　　　　　　　　　　　　　　　　</t>
  </si>
  <si>
    <t>仿实木地板</t>
  </si>
  <si>
    <t>木地板价格每平方在65元内．</t>
  </si>
  <si>
    <t>脚线</t>
  </si>
  <si>
    <t>衣柜</t>
  </si>
  <si>
    <t>成品衣柜，定做。7平米以内。</t>
  </si>
  <si>
    <t>二层主卧室</t>
  </si>
  <si>
    <t>四、</t>
  </si>
  <si>
    <t>二层书房</t>
  </si>
  <si>
    <t>１．成品套装门 ；  含普通五金。               　　　　　　　　　　　　　　　　</t>
  </si>
  <si>
    <t>五、</t>
  </si>
  <si>
    <t>二层次卧室</t>
  </si>
  <si>
    <t>实木</t>
  </si>
  <si>
    <t>成品衣柜，定做。8平米以内。</t>
  </si>
  <si>
    <t>花园</t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</si>
  <si>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</si>
  <si>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六、</t>
  </si>
  <si>
    <t>卫生间2个</t>
  </si>
  <si>
    <t>包卫生间槽立管（单管）</t>
  </si>
  <si>
    <r>
      <t>1</t>
    </r>
    <r>
      <rPr>
        <sz val="10"/>
        <rFont val="宋体"/>
        <family val="0"/>
      </rPr>
      <t xml:space="preserve">、表面处理平整、干净；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、地面防水须涂刷两遍；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、有机硅沙浆防水素浆涂刷一遍（时间间隔</t>
    </r>
    <r>
      <rPr>
        <sz val="10"/>
        <rFont val="Times New Roman"/>
        <family val="1"/>
      </rPr>
      <t>10-20</t>
    </r>
    <r>
      <rPr>
        <sz val="10"/>
        <rFont val="宋体"/>
        <family val="0"/>
      </rPr>
      <t>分钟）；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、厨房刷到墙体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，卫生间刷到墙体</t>
    </r>
    <r>
      <rPr>
        <sz val="10"/>
        <rFont val="Times New Roman"/>
        <family val="1"/>
      </rPr>
      <t>800mm</t>
    </r>
    <r>
      <rPr>
        <sz val="10"/>
        <rFont val="宋体"/>
        <family val="0"/>
      </rPr>
      <t>，淋浴区域刷到墙体</t>
    </r>
    <r>
      <rPr>
        <sz val="10"/>
        <rFont val="Times New Roman"/>
        <family val="1"/>
      </rPr>
      <t>1800mm</t>
    </r>
    <r>
      <rPr>
        <sz val="10"/>
        <rFont val="宋体"/>
        <family val="0"/>
      </rPr>
      <t xml:space="preserve">，观景阳台、生活阳台必须做防水，如客户要求不做防水，需书面确认；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、墙角及管道接口处应重点处理。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</si>
  <si>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、砖单价每米东在６</t>
    </r>
    <r>
      <rPr>
        <sz val="9"/>
        <rFont val="Times New Roman"/>
        <family val="1"/>
      </rPr>
      <t>0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300X300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</si>
  <si>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、砖单价每米东在</t>
    </r>
    <r>
      <rPr>
        <sz val="9"/>
        <rFont val="Times New Roman"/>
        <family val="1"/>
      </rPr>
      <t>55</t>
    </r>
    <r>
      <rPr>
        <sz val="9"/>
        <rFont val="宋体"/>
        <family val="0"/>
      </rPr>
      <t>内；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</si>
  <si>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水气管铺设</t>
  </si>
  <si>
    <r>
      <t>1</t>
    </r>
    <r>
      <rPr>
        <sz val="10"/>
        <rFont val="宋体"/>
        <family val="0"/>
      </rPr>
      <t>、冷热水管选用</t>
    </r>
    <r>
      <rPr>
        <sz val="10"/>
        <rFont val="Times New Roman"/>
        <family val="1"/>
      </rPr>
      <t>PP--R</t>
    </r>
    <r>
      <rPr>
        <sz val="10"/>
        <rFont val="宋体"/>
        <family val="0"/>
      </rPr>
      <t>管及管件，冷水选用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分管（进口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分管受限除外），热水管为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分管；                                                                                                                         2、乙方不负责改动气表。气管选用铝塑复合管；
3、总水阀由甲方提供；                                                                               4、管道合理适用，如循环用水或特殊要求布管，另加300元/套计算；
5、面积超过8m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，另行计算。                                                                                                                                                              </t>
    </r>
  </si>
  <si>
    <t>吊顶</t>
  </si>
  <si>
    <r>
      <t>1</t>
    </r>
    <r>
      <rPr>
        <sz val="10"/>
        <rFont val="宋体"/>
        <family val="0"/>
      </rPr>
      <t>、木制轻钢组合龙骨。</t>
    </r>
    <r>
      <rPr>
        <sz val="10"/>
        <rFont val="Times New Roman"/>
        <family val="1"/>
      </rPr>
      <t xml:space="preserve">                                                                                               2</t>
    </r>
    <r>
      <rPr>
        <sz val="10"/>
        <rFont val="宋体"/>
        <family val="0"/>
      </rPr>
      <t>、木龙骨刷防火涂料另加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、防水腻子基层处理，防水乳胶漆饰面。</t>
    </r>
  </si>
  <si>
    <t>八、</t>
  </si>
  <si>
    <t>电工安装部分</t>
  </si>
  <si>
    <t>1、</t>
  </si>
  <si>
    <t>强电路安装塑铜单芯线（甲供强电线此项32元/平米）</t>
  </si>
  <si>
    <r>
      <t>m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</si>
  <si>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、空调线为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铜芯线</t>
    </r>
    <r>
      <rPr>
        <sz val="10"/>
        <rFont val="宋体"/>
        <family val="0"/>
      </rPr>
      <t>，普通插座为2.5mm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铜芯线，照明 1.5mm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.所有线路均穿管。强电配电箱、空开、开关面板由甲方提供，跃层户型应设双配电箱。
2、配电箱移位所用大功率电线由甲供；                                                                                                                       3、混泥土墙、顶壁不便穿管，只走护套线或穿黄腊管；
4、如用多股软芯线加收3元/m</t>
    </r>
    <r>
      <rPr>
        <vertAlign val="superscript"/>
        <sz val="10"/>
        <rFont val="宋体"/>
        <family val="0"/>
      </rPr>
      <t>2；</t>
    </r>
    <r>
      <rPr>
        <sz val="10"/>
        <rFont val="宋体"/>
        <family val="0"/>
      </rPr>
      <t xml:space="preserve"> 
5、甲方提供强电线按32元/平方米计算；                                                                                                                                                                                                                                                                  6、面积按整套房屋套内面积计算。</t>
    </r>
  </si>
  <si>
    <r>
      <t>1</t>
    </r>
    <r>
      <rPr>
        <sz val="10"/>
        <rFont val="宋体"/>
        <family val="0"/>
      </rPr>
      <t xml:space="preserve">、电线敷设应符合设计要求，横平竖直；
2、线路不得在管内接头、扭结，保持畅通，无短路无漏电；                                                                                                                        3、照明灯开关不宜装在门后，距地高度为1.3米左右为宜。
</t>
    </r>
  </si>
  <si>
    <t>2、</t>
  </si>
  <si>
    <t>弱电路安装（甲供弱电线此项10元/平米）</t>
  </si>
  <si>
    <r>
      <t>1</t>
    </r>
    <r>
      <rPr>
        <sz val="10"/>
        <rFont val="宋体"/>
        <family val="0"/>
      </rPr>
      <t>、网络线；音响线；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闭路线；电话线；另含普通线盒；弱电配电箱、闭路分支器、面板由甲方提供；                                                                                                                                                                                                                                                                                    2、按正常使用功能考虑，音响线只在客厅内布线；网络线考虑三处位置，电话线考虑三处位置，如超出该范围，按10元/m计算；
3、甲方提供弱电线按10元/平方米计算；                                                                                                         4、面积按整套房屋套内面积计算。</t>
    </r>
  </si>
  <si>
    <r>
      <t>1</t>
    </r>
    <r>
      <rPr>
        <sz val="10"/>
        <rFont val="宋体"/>
        <family val="0"/>
      </rPr>
      <t xml:space="preserve">、电线敷设应符合设计要求，横平竖直；
2、线路不得在管内接头、扭结，保持畅通。                                                                                                                        
</t>
    </r>
  </si>
  <si>
    <t>九、</t>
  </si>
  <si>
    <t>灯具、洁具部分</t>
  </si>
  <si>
    <t>灯具、开关面板</t>
  </si>
  <si>
    <t xml:space="preserve">         客厅，餐厅吊灯，其它为吸顶灯，普通开关面板。          </t>
  </si>
  <si>
    <t>卫生间马桶</t>
  </si>
  <si>
    <r>
      <t>1</t>
    </r>
    <r>
      <rPr>
        <sz val="9"/>
        <rFont val="宋体"/>
        <family val="0"/>
      </rPr>
      <t>、大便槽一个，陶瓷水箱一套；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</si>
  <si>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</si>
  <si>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卫生间洗面台</t>
  </si>
  <si>
    <r>
      <t>1</t>
    </r>
    <r>
      <rPr>
        <sz val="9"/>
        <rFont val="宋体"/>
        <family val="0"/>
      </rPr>
      <t>、艺术盆一个，水龙头、下水一套；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</si>
  <si>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淋浴龙头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</si>
  <si>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>九牧洁具</t>
    </r>
  </si>
  <si>
    <t>高压管、角阀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</si>
  <si>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</si>
  <si>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七、</t>
  </si>
  <si>
    <t>其它部分</t>
  </si>
  <si>
    <t>线管槽剔打、穿墙管洞</t>
  </si>
  <si>
    <r>
      <t>1</t>
    </r>
    <r>
      <rPr>
        <sz val="10"/>
        <rFont val="宋体"/>
        <family val="0"/>
      </rPr>
      <t>、此项为石工人工费，包括所有线路及管道。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、面积按整套房套内面积计算。不含拆墙。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、机器打空调排水洞价格另加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个。</t>
    </r>
  </si>
  <si>
    <r>
      <t>1</t>
    </r>
    <r>
      <rPr>
        <sz val="10"/>
        <rFont val="宋体"/>
        <family val="0"/>
      </rPr>
      <t>、此项为石工人工费，包括所有线路及管道。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、面积按整套房套内面积计算。不含拆墙。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、机器打空调排水洞价格另加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个。</t>
    </r>
  </si>
  <si>
    <t>线槽、线盒抹灰</t>
  </si>
  <si>
    <r>
      <t>1</t>
    </r>
    <r>
      <rPr>
        <sz val="10"/>
        <rFont val="宋体"/>
        <family val="0"/>
      </rPr>
      <t>、辅料为</t>
    </r>
    <r>
      <rPr>
        <sz val="10"/>
        <rFont val="Times New Roman"/>
        <family val="1"/>
      </rPr>
      <t>325</t>
    </r>
    <r>
      <rPr>
        <sz val="10"/>
        <rFont val="宋体"/>
        <family val="0"/>
      </rPr>
      <t>号水泥及人工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。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</si>
  <si>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、接缝处须刮嵌缝剂，贴嵌缝带；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</si>
  <si>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3、</t>
  </si>
  <si>
    <t>现场清洁费</t>
  </si>
  <si>
    <t>小区物业收取垃圾清运费由甲方承担，如需外运另加150元/车。</t>
  </si>
  <si>
    <t>4、</t>
  </si>
  <si>
    <t>材料转运费</t>
  </si>
  <si>
    <r>
      <t>1、从电梯搬运，若物业管理不允许从电梯搬运或没有电梯，另增3元/m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
2、5元/平方米为五楼以下，每增加一层，增加0.3元/平方米；
3、不包括甲供主材搬运。</t>
    </r>
  </si>
  <si>
    <t>6、</t>
  </si>
  <si>
    <t>临时设施费</t>
  </si>
  <si>
    <r>
      <t>1</t>
    </r>
    <r>
      <rPr>
        <sz val="10"/>
        <rFont val="宋体"/>
        <family val="0"/>
      </rPr>
      <t xml:space="preserve">、临时灯、线，脚手架，马凳、操作台等临时使用设施；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、挑空跃层和别墅另加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vertAlign val="superscript"/>
        <sz val="10"/>
        <rFont val="宋体"/>
        <family val="0"/>
      </rPr>
      <t>。</t>
    </r>
  </si>
  <si>
    <t>工程直接费</t>
  </si>
  <si>
    <t>十四、管理费</t>
  </si>
  <si>
    <t>综合管理费</t>
  </si>
  <si>
    <t>工程直接费*0%</t>
  </si>
  <si>
    <t>十五、设计费</t>
  </si>
  <si>
    <t>设计费</t>
  </si>
  <si>
    <t>m2</t>
  </si>
  <si>
    <t>按房屋套内面积及设计师的级别取费</t>
  </si>
  <si>
    <t>30/45/60/100</t>
  </si>
  <si>
    <t>十六、工程总造价</t>
  </si>
  <si>
    <t>工程总造价</t>
  </si>
  <si>
    <t>工程直接费+管理费+设计费</t>
  </si>
  <si>
    <t>材料说明：</t>
  </si>
  <si>
    <r>
      <t xml:space="preserve">                  1</t>
    </r>
    <r>
      <rPr>
        <sz val="10"/>
        <rFont val="宋体"/>
        <family val="0"/>
      </rPr>
      <t>、本预算所用石膏板为九厘“泰山”或“华玉”。</t>
    </r>
    <r>
      <rPr>
        <sz val="10"/>
        <rFont val="Times New Roman"/>
        <family val="1"/>
      </rPr>
      <t xml:space="preserve"> </t>
    </r>
  </si>
  <si>
    <r>
      <t xml:space="preserve">                 2</t>
    </r>
    <r>
      <rPr>
        <sz val="10"/>
        <rFont val="宋体"/>
        <family val="0"/>
      </rPr>
      <t>、本预算所用水泥为“地维”或“夏强”，防水剂为“劳亚尔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瑞力克”砂浆防水剂。</t>
    </r>
  </si>
  <si>
    <r>
      <t xml:space="preserve">                 3</t>
    </r>
    <r>
      <rPr>
        <sz val="10"/>
        <rFont val="宋体"/>
        <family val="0"/>
      </rPr>
      <t>、本预算所用腻子粉为“百德”；腻子胶水为“宏漆”、“美可施”、“兴渝”；滑石粉为“免宁”；腻子膏“刚玉”；乳胶漆底漆为“宏漆”；乳白胶为“工农”；家具清水漆为“华润漆”的惠家系列，混水漆为“华润漆”的聚脂白系列。</t>
    </r>
  </si>
  <si>
    <r>
      <t xml:space="preserve">                 4</t>
    </r>
    <r>
      <rPr>
        <sz val="10"/>
        <rFont val="宋体"/>
        <family val="0"/>
      </rPr>
      <t>、本预算所用强电线为重电总厂“鸽牌”或“泰山”</t>
    </r>
    <r>
      <rPr>
        <sz val="10"/>
        <rFont val="Times New Roman"/>
        <family val="1"/>
      </rPr>
      <t>BV</t>
    </r>
    <r>
      <rPr>
        <sz val="10"/>
        <rFont val="宋体"/>
        <family val="0"/>
      </rPr>
      <t>单股铜芯线，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线管采用“得亿”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管。</t>
    </r>
  </si>
  <si>
    <r>
      <t xml:space="preserve">                 5</t>
    </r>
    <r>
      <rPr>
        <sz val="10"/>
        <rFont val="宋体"/>
        <family val="0"/>
      </rPr>
      <t>、本预算所用弱电品牌为：网络线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“安普网通”；音响线：秋叶原电话线：“讯道”；另含普通线盒。</t>
    </r>
  </si>
  <si>
    <r>
      <t xml:space="preserve">                 6</t>
    </r>
    <r>
      <rPr>
        <sz val="10"/>
        <rFont val="宋体"/>
        <family val="0"/>
      </rPr>
      <t>、本预算所用给水材料选用“金牛”牌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管，排水材料选用“得亿”牌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管，气管选用“日丰”牌铝塑复合管。</t>
    </r>
  </si>
  <si>
    <r>
      <t xml:space="preserve">                 7</t>
    </r>
    <r>
      <rPr>
        <sz val="10"/>
        <rFont val="宋体"/>
        <family val="0"/>
      </rPr>
      <t>、本预算中所有品牌材料如遇市场缺货，以市场上同等价位的品牌代替，如业主要求更换其它品牌，根椐市场价按实增减费用。</t>
    </r>
  </si>
  <si>
    <r>
      <t>报价说明：</t>
    </r>
    <r>
      <rPr>
        <b/>
        <sz val="10"/>
        <rFont val="Times New Roman"/>
        <family val="1"/>
      </rPr>
      <t xml:space="preserve"> </t>
    </r>
  </si>
  <si>
    <r>
      <t xml:space="preserve">            1</t>
    </r>
    <r>
      <rPr>
        <sz val="10"/>
        <rFont val="宋体"/>
        <family val="0"/>
      </rPr>
      <t>、本预算含墙砖、地砖、木地板、踢脚线（成品）、铝扣板及安装、套装门、灯具、洁具、开关面板及浴室配件。</t>
    </r>
    <r>
      <rPr>
        <sz val="10"/>
        <rFont val="Times New Roman"/>
        <family val="1"/>
      </rPr>
      <t xml:space="preserve"> </t>
    </r>
  </si>
  <si>
    <r>
      <t xml:space="preserve">            2</t>
    </r>
    <r>
      <rPr>
        <sz val="10"/>
        <rFont val="宋体"/>
        <family val="0"/>
      </rPr>
      <t>、本预算含五金件（包括门吊滑轨、铰链、活页、拉手、抽屉滑轨、锁）。</t>
    </r>
  </si>
  <si>
    <r>
      <t xml:space="preserve">            3</t>
    </r>
    <r>
      <rPr>
        <sz val="10"/>
        <rFont val="宋体"/>
        <family val="0"/>
      </rPr>
      <t>、本预算不含税金。若业主需要发票，须另加工程总造价</t>
    </r>
    <r>
      <rPr>
        <sz val="10"/>
        <rFont val="Times New Roman"/>
        <family val="1"/>
      </rPr>
      <t>*6.24%</t>
    </r>
    <r>
      <rPr>
        <sz val="10"/>
        <rFont val="宋体"/>
        <family val="0"/>
      </rPr>
      <t>的税金。</t>
    </r>
  </si>
  <si>
    <r>
      <t xml:space="preserve">            4</t>
    </r>
    <r>
      <rPr>
        <sz val="10"/>
        <rFont val="宋体"/>
        <family val="0"/>
      </rPr>
      <t>、本预算不含石材及加工、安装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楼梯及拦杆扶手安装。</t>
    </r>
  </si>
  <si>
    <r>
      <t xml:space="preserve">            5</t>
    </r>
    <r>
      <rPr>
        <sz val="10"/>
        <rFont val="宋体"/>
        <family val="0"/>
      </rPr>
      <t>、本预算含整体厨柜。</t>
    </r>
  </si>
  <si>
    <r>
      <t xml:space="preserve">            6</t>
    </r>
    <r>
      <rPr>
        <sz val="10"/>
        <rFont val="宋体"/>
        <family val="0"/>
      </rPr>
      <t>、合同签定后，如甲方减少工程项目，则甲方需支付乙方已减项目金额</t>
    </r>
    <r>
      <rPr>
        <sz val="10"/>
        <rFont val="Times New Roman"/>
        <family val="1"/>
      </rPr>
      <t>15%</t>
    </r>
    <r>
      <rPr>
        <sz val="10"/>
        <rFont val="宋体"/>
        <family val="0"/>
      </rPr>
      <t>的误工费。</t>
    </r>
  </si>
  <si>
    <r>
      <t xml:space="preserve">            7</t>
    </r>
    <r>
      <rPr>
        <sz val="10"/>
        <rFont val="宋体"/>
        <family val="0"/>
      </rPr>
      <t>、本工程为预算内包干价，工程结束不作收方决算。如有增减项目按实结算。</t>
    </r>
  </si>
  <si>
    <t>160平米四室两厅装修全包预算表（装酷网）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</si>
</sst>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#,##0.0_);[Red]\(#,##0.0\)"/>
    <numFmt numFmtId="179" formatCode="0.00_ "/>
  </numFmts>
  <fonts count="70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color indexed="8"/>
      <name val="楷体_GB2312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宋体"/>
      <family val="0"/>
    </font>
    <font>
      <sz val="9"/>
      <color indexed="8"/>
      <name val="楷体_GB2312"/>
      <family val="3"/>
    </font>
    <font>
      <sz val="20"/>
      <name val="宋体"/>
      <family val="0"/>
    </font>
    <font>
      <sz val="12"/>
      <name val="Times New Roman"/>
      <family val="1"/>
    </font>
    <font>
      <sz val="14"/>
      <name val="楷体_GB2312"/>
      <family val="3"/>
    </font>
    <font>
      <sz val="18"/>
      <name val="楷体_GB2312"/>
      <family val="3"/>
    </font>
    <font>
      <b/>
      <sz val="9"/>
      <name val="楷体_GB2312"/>
      <family val="3"/>
    </font>
    <font>
      <sz val="8"/>
      <name val="宋体"/>
      <family val="0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vertAlign val="superscript"/>
      <sz val="10"/>
      <name val="宋体"/>
      <family val="0"/>
    </font>
    <font>
      <vertAlign val="superscript"/>
      <sz val="9"/>
      <name val="宋体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29" fillId="0" borderId="0" applyNumberFormat="0" applyFill="0" applyBorder="0" applyAlignment="0" applyProtection="0"/>
    <xf numFmtId="0" fontId="69" fillId="32" borderId="8" applyNumberFormat="0" applyFont="0" applyAlignment="0" applyProtection="0"/>
  </cellStyleXfs>
  <cellXfs count="183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76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9" xfId="0" applyFont="1" applyFill="1" applyBorder="1" applyAlignment="1" applyProtection="1">
      <alignment horizontal="center" vertical="center"/>
      <protection/>
    </xf>
    <xf numFmtId="0" fontId="12" fillId="34" borderId="9" xfId="0" applyFont="1" applyFill="1" applyBorder="1" applyAlignment="1" applyProtection="1">
      <alignment horizontal="left" vertical="center" wrapText="1"/>
      <protection/>
    </xf>
    <xf numFmtId="176" fontId="10" fillId="0" borderId="9" xfId="0" applyNumberFormat="1" applyFont="1" applyBorder="1" applyAlignment="1">
      <alignment horizontal="center" vertical="center"/>
    </xf>
    <xf numFmtId="0" fontId="12" fillId="34" borderId="9" xfId="0" applyFont="1" applyFill="1" applyBorder="1" applyAlignment="1">
      <alignment horizontal="left" vertical="center" wrapText="1"/>
    </xf>
    <xf numFmtId="176" fontId="12" fillId="34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8" fillId="34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>
      <alignment horizontal="center" vertical="center"/>
    </xf>
    <xf numFmtId="176" fontId="12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176" fontId="12" fillId="0" borderId="14" xfId="0" applyNumberFormat="1" applyFont="1" applyFill="1" applyBorder="1" applyAlignment="1" applyProtection="1">
      <alignment horizontal="center" vertical="center"/>
      <protection/>
    </xf>
    <xf numFmtId="176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8" fillId="34" borderId="9" xfId="0" applyFont="1" applyFill="1" applyBorder="1" applyAlignment="1">
      <alignment horizontal="left" vertical="center" wrapText="1"/>
    </xf>
    <xf numFmtId="176" fontId="8" fillId="34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176" fontId="12" fillId="0" borderId="16" xfId="0" applyNumberFormat="1" applyFont="1" applyFill="1" applyBorder="1" applyAlignment="1" applyProtection="1">
      <alignment horizontal="center" vertical="center"/>
      <protection/>
    </xf>
    <xf numFmtId="0" fontId="8" fillId="34" borderId="9" xfId="0" applyFont="1" applyFill="1" applyBorder="1" applyAlignment="1">
      <alignment horizontal="center" vertical="center"/>
    </xf>
    <xf numFmtId="0" fontId="12" fillId="34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center"/>
      <protection/>
    </xf>
    <xf numFmtId="176" fontId="14" fillId="33" borderId="9" xfId="0" applyNumberFormat="1" applyFont="1" applyFill="1" applyBorder="1" applyAlignment="1" applyProtection="1">
      <alignment horizontal="left" vertical="center"/>
      <protection hidden="1" locked="0"/>
    </xf>
    <xf numFmtId="177" fontId="14" fillId="33" borderId="9" xfId="0" applyNumberFormat="1" applyFont="1" applyFill="1" applyBorder="1" applyAlignment="1" applyProtection="1">
      <alignment horizontal="right" vertical="center"/>
      <protection hidden="1" locked="0"/>
    </xf>
    <xf numFmtId="177" fontId="14" fillId="33" borderId="9" xfId="0" applyNumberFormat="1" applyFont="1" applyFill="1" applyBorder="1" applyAlignment="1" applyProtection="1">
      <alignment horizontal="right" vertical="center"/>
      <protection hidden="1"/>
    </xf>
    <xf numFmtId="0" fontId="15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176" fontId="12" fillId="0" borderId="17" xfId="0" applyNumberFormat="1" applyFont="1" applyFill="1" applyBorder="1" applyAlignment="1" applyProtection="1">
      <alignment horizontal="center" vertical="center"/>
      <protection/>
    </xf>
    <xf numFmtId="176" fontId="12" fillId="0" borderId="18" xfId="0" applyNumberFormat="1" applyFont="1" applyFill="1" applyBorder="1" applyAlignment="1" applyProtection="1">
      <alignment horizontal="center" vertical="center"/>
      <protection/>
    </xf>
    <xf numFmtId="176" fontId="12" fillId="3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176" fontId="4" fillId="34" borderId="10" xfId="0" applyNumberFormat="1" applyFont="1" applyFill="1" applyBorder="1" applyAlignment="1" applyProtection="1">
      <alignment horizontal="center" vertical="center"/>
      <protection hidden="1" locked="0"/>
    </xf>
    <xf numFmtId="177" fontId="4" fillId="34" borderId="10" xfId="0" applyNumberFormat="1" applyFont="1" applyFill="1" applyBorder="1" applyAlignment="1" applyProtection="1">
      <alignment horizontal="center" vertical="center"/>
      <protection hidden="1" locked="0"/>
    </xf>
    <xf numFmtId="177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16" fillId="34" borderId="9" xfId="0" applyFont="1" applyFill="1" applyBorder="1" applyAlignment="1" applyProtection="1">
      <alignment vertical="top" wrapText="1"/>
      <protection locked="0"/>
    </xf>
    <xf numFmtId="176" fontId="4" fillId="34" borderId="9" xfId="0" applyNumberFormat="1" applyFont="1" applyFill="1" applyBorder="1" applyAlignment="1" applyProtection="1">
      <alignment horizontal="left" vertical="center"/>
      <protection hidden="1" locked="0"/>
    </xf>
    <xf numFmtId="177" fontId="4" fillId="34" borderId="9" xfId="0" applyNumberFormat="1" applyFont="1" applyFill="1" applyBorder="1" applyAlignment="1" applyProtection="1">
      <alignment horizontal="right" vertical="center"/>
      <protection hidden="1" locked="0"/>
    </xf>
    <xf numFmtId="177" fontId="4" fillId="34" borderId="9" xfId="0" applyNumberFormat="1" applyFont="1" applyFill="1" applyBorder="1" applyAlignment="1" applyProtection="1">
      <alignment horizontal="right" vertical="center"/>
      <protection hidden="1"/>
    </xf>
    <xf numFmtId="178" fontId="16" fillId="34" borderId="9" xfId="0" applyNumberFormat="1" applyFont="1" applyFill="1" applyBorder="1" applyAlignment="1">
      <alignment horizontal="left" vertical="center" wrapText="1"/>
    </xf>
    <xf numFmtId="178" fontId="4" fillId="34" borderId="9" xfId="0" applyNumberFormat="1" applyFont="1" applyFill="1" applyBorder="1" applyAlignment="1">
      <alignment horizontal="center" vertical="center"/>
    </xf>
    <xf numFmtId="178" fontId="5" fillId="34" borderId="9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17" fillId="0" borderId="9" xfId="0" applyFont="1" applyFill="1" applyBorder="1" applyAlignment="1" applyProtection="1">
      <alignment vertical="top" wrapText="1"/>
      <protection locked="0"/>
    </xf>
    <xf numFmtId="177" fontId="4" fillId="0" borderId="9" xfId="0" applyNumberFormat="1" applyFont="1" applyFill="1" applyBorder="1" applyAlignment="1" applyProtection="1">
      <alignment horizontal="right" vertical="center"/>
      <protection hidden="1" locked="0"/>
    </xf>
    <xf numFmtId="177" fontId="4" fillId="0" borderId="9" xfId="0" applyNumberFormat="1" applyFont="1" applyFill="1" applyBorder="1" applyAlignment="1" applyProtection="1">
      <alignment horizontal="right" vertical="center"/>
      <protection hidden="1"/>
    </xf>
    <xf numFmtId="0" fontId="17" fillId="34" borderId="9" xfId="0" applyFont="1" applyFill="1" applyBorder="1" applyAlignment="1" applyProtection="1">
      <alignment vertical="top" wrapText="1"/>
      <protection locked="0"/>
    </xf>
    <xf numFmtId="178" fontId="12" fillId="34" borderId="9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 applyProtection="1">
      <alignment vertical="top" wrapText="1"/>
      <protection locked="0"/>
    </xf>
    <xf numFmtId="176" fontId="12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/>
    </xf>
    <xf numFmtId="177" fontId="4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176" fontId="4" fillId="0" borderId="9" xfId="0" applyNumberFormat="1" applyFont="1" applyFill="1" applyBorder="1" applyAlignment="1" applyProtection="1">
      <alignment horizontal="left" vertical="center"/>
      <protection hidden="1" locked="0"/>
    </xf>
    <xf numFmtId="49" fontId="10" fillId="0" borderId="9" xfId="0" applyNumberFormat="1" applyFont="1" applyBorder="1" applyAlignment="1">
      <alignment horizontal="center" vertical="center"/>
    </xf>
    <xf numFmtId="0" fontId="8" fillId="34" borderId="9" xfId="0" applyFont="1" applyFill="1" applyBorder="1" applyAlignment="1" applyProtection="1">
      <alignment vertical="top" wrapText="1"/>
      <protection locked="0"/>
    </xf>
    <xf numFmtId="0" fontId="16" fillId="34" borderId="9" xfId="0" applyFont="1" applyFill="1" applyBorder="1" applyAlignment="1" applyProtection="1">
      <alignment vertical="center" wrapText="1"/>
      <protection locked="0"/>
    </xf>
    <xf numFmtId="0" fontId="16" fillId="34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Border="1" applyAlignment="1">
      <alignment horizontal="left" vertical="center" wrapText="1"/>
    </xf>
    <xf numFmtId="178" fontId="17" fillId="34" borderId="9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 applyProtection="1">
      <alignment vertical="center" wrapText="1"/>
      <protection locked="0"/>
    </xf>
    <xf numFmtId="176" fontId="11" fillId="0" borderId="9" xfId="0" applyNumberFormat="1" applyFont="1" applyBorder="1" applyAlignment="1">
      <alignment horizontal="center" vertical="center"/>
    </xf>
    <xf numFmtId="176" fontId="12" fillId="0" borderId="20" xfId="0" applyNumberFormat="1" applyFont="1" applyFill="1" applyBorder="1" applyAlignment="1" applyProtection="1">
      <alignment horizontal="center" vertical="center"/>
      <protection/>
    </xf>
    <xf numFmtId="0" fontId="4" fillId="34" borderId="9" xfId="0" applyFont="1" applyFill="1" applyBorder="1" applyAlignment="1">
      <alignment horizontal="left" vertical="center" wrapText="1"/>
    </xf>
    <xf numFmtId="0" fontId="16" fillId="34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8" fillId="34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left" vertical="center"/>
      <protection/>
    </xf>
    <xf numFmtId="0" fontId="17" fillId="34" borderId="9" xfId="0" applyFont="1" applyFill="1" applyBorder="1" applyAlignment="1" applyProtection="1">
      <alignment vertical="center" wrapText="1"/>
      <protection locked="0"/>
    </xf>
    <xf numFmtId="0" fontId="19" fillId="34" borderId="9" xfId="0" applyFont="1" applyFill="1" applyBorder="1" applyAlignment="1" applyProtection="1">
      <alignment horizontal="center"/>
      <protection/>
    </xf>
    <xf numFmtId="176" fontId="12" fillId="0" borderId="9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 hidden="1" locked="0"/>
    </xf>
    <xf numFmtId="177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12" fillId="0" borderId="9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 applyProtection="1">
      <alignment vertical="center"/>
      <protection hidden="1" locked="0"/>
    </xf>
    <xf numFmtId="176" fontId="7" fillId="0" borderId="9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0" fontId="22" fillId="0" borderId="9" xfId="0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 applyProtection="1">
      <alignment horizontal="left" vertical="center" wrapText="1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176" fontId="23" fillId="0" borderId="9" xfId="0" applyNumberFormat="1" applyFont="1" applyFill="1" applyBorder="1" applyAlignment="1" applyProtection="1">
      <alignment horizontal="center" vertical="center"/>
      <protection/>
    </xf>
    <xf numFmtId="176" fontId="24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176" fontId="12" fillId="0" borderId="9" xfId="0" applyNumberFormat="1" applyFont="1" applyFill="1" applyBorder="1" applyAlignment="1" applyProtection="1">
      <alignment horizontal="left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7" fillId="0" borderId="9" xfId="0" applyNumberFormat="1" applyFont="1" applyFill="1" applyBorder="1" applyAlignment="1" applyProtection="1">
      <alignment horizontal="center" vertical="center"/>
      <protection hidden="1"/>
    </xf>
    <xf numFmtId="177" fontId="25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25" fillId="0" borderId="9" xfId="0" applyNumberFormat="1" applyFont="1" applyFill="1" applyBorder="1" applyAlignment="1" applyProtection="1">
      <alignment horizontal="left" vertical="center"/>
      <protection locked="0"/>
    </xf>
    <xf numFmtId="176" fontId="26" fillId="0" borderId="9" xfId="0" applyNumberFormat="1" applyFont="1" applyFill="1" applyBorder="1" applyAlignment="1" applyProtection="1">
      <alignment horizontal="right" vertical="center"/>
      <protection hidden="1" locked="0"/>
    </xf>
    <xf numFmtId="176" fontId="27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25" fillId="0" borderId="9" xfId="0" applyNumberFormat="1" applyFont="1" applyFill="1" applyBorder="1" applyAlignment="1" applyProtection="1">
      <alignment horizontal="right" vertical="center"/>
      <protection hidden="1" locked="0"/>
    </xf>
    <xf numFmtId="177" fontId="26" fillId="0" borderId="9" xfId="0" applyNumberFormat="1" applyFont="1" applyFill="1" applyBorder="1" applyAlignment="1" applyProtection="1">
      <alignment horizontal="left" vertical="center"/>
      <protection locked="0"/>
    </xf>
    <xf numFmtId="176" fontId="8" fillId="0" borderId="9" xfId="0" applyNumberFormat="1" applyFont="1" applyFill="1" applyBorder="1" applyAlignment="1" applyProtection="1">
      <alignment horizontal="center" vertical="center"/>
      <protection hidden="1" locked="0"/>
    </xf>
    <xf numFmtId="179" fontId="6" fillId="0" borderId="9" xfId="0" applyNumberFormat="1" applyFont="1" applyFill="1" applyBorder="1" applyAlignment="1" applyProtection="1">
      <alignment horizontal="center" vertical="center"/>
      <protection/>
    </xf>
    <xf numFmtId="179" fontId="25" fillId="0" borderId="9" xfId="0" applyNumberFormat="1" applyFont="1" applyFill="1" applyBorder="1" applyAlignment="1" applyProtection="1">
      <alignment horizontal="left" vertical="center" wrapText="1"/>
      <protection/>
    </xf>
    <xf numFmtId="179" fontId="25" fillId="0" borderId="9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177" fontId="2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9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33" borderId="9" xfId="0" applyFont="1" applyFill="1" applyBorder="1" applyAlignment="1" applyProtection="1">
      <alignment horizontal="center" vertical="center"/>
      <protection/>
    </xf>
    <xf numFmtId="176" fontId="18" fillId="0" borderId="2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33" borderId="9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176" fontId="1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6" fontId="18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76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 applyProtection="1">
      <alignment horizontal="left" vertical="center" wrapText="1"/>
      <protection/>
    </xf>
    <xf numFmtId="0" fontId="16" fillId="0" borderId="9" xfId="0" applyFont="1" applyFill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0" fontId="21" fillId="0" borderId="9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6" fontId="11" fillId="0" borderId="22" xfId="0" applyNumberFormat="1" applyFont="1" applyFill="1" applyBorder="1" applyAlignment="1" applyProtection="1">
      <alignment horizontal="center" vertical="center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horizontal="left" vertical="center"/>
      <protection/>
    </xf>
    <xf numFmtId="176" fontId="11" fillId="0" borderId="23" xfId="0" applyNumberFormat="1" applyFont="1" applyFill="1" applyBorder="1" applyAlignment="1" applyProtection="1">
      <alignment horizontal="center" vertical="center"/>
      <protection/>
    </xf>
    <xf numFmtId="176" fontId="11" fillId="0" borderId="24" xfId="0" applyNumberFormat="1" applyFont="1" applyFill="1" applyBorder="1" applyAlignment="1" applyProtection="1">
      <alignment horizontal="center" vertical="center"/>
      <protection/>
    </xf>
    <xf numFmtId="176" fontId="11" fillId="0" borderId="25" xfId="0" applyNumberFormat="1" applyFont="1" applyFill="1" applyBorder="1" applyAlignment="1" applyProtection="1">
      <alignment horizontal="center" vertical="center"/>
      <protection/>
    </xf>
    <xf numFmtId="176" fontId="11" fillId="0" borderId="19" xfId="0" applyNumberFormat="1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6"/>
  <sheetViews>
    <sheetView tabSelected="1" zoomScalePageLayoutView="0" workbookViewId="0" topLeftCell="A1">
      <selection activeCell="I8" sqref="I8"/>
    </sheetView>
  </sheetViews>
  <sheetFormatPr defaultColWidth="9.00390625" defaultRowHeight="19.5" customHeight="1"/>
  <cols>
    <col min="1" max="1" width="4.25390625" style="10" customWidth="1"/>
    <col min="2" max="2" width="13.00390625" style="11" customWidth="1"/>
    <col min="3" max="3" width="4.125" style="12" customWidth="1"/>
    <col min="4" max="4" width="6.625" style="13" customWidth="1"/>
    <col min="5" max="5" width="8.625" style="14" customWidth="1"/>
    <col min="6" max="6" width="4.375" style="15" customWidth="1"/>
    <col min="7" max="7" width="5.00390625" style="15" customWidth="1"/>
    <col min="8" max="8" width="4.375" style="15" customWidth="1"/>
    <col min="9" max="9" width="7.50390625" style="13" customWidth="1"/>
    <col min="10" max="10" width="11.25390625" style="14" customWidth="1"/>
    <col min="11" max="11" width="42.00390625" style="11" customWidth="1"/>
    <col min="12" max="12" width="48.25390625" style="11" customWidth="1"/>
    <col min="13" max="13" width="19.375" style="16" customWidth="1"/>
    <col min="14" max="14" width="5.625" style="16" customWidth="1"/>
    <col min="15" max="15" width="6.75390625" style="16" customWidth="1"/>
    <col min="16" max="16" width="7.50390625" style="16" customWidth="1"/>
    <col min="17" max="16384" width="9.00390625" style="16" customWidth="1"/>
  </cols>
  <sheetData>
    <row r="1" spans="1:16" s="1" customFormat="1" ht="20.25">
      <c r="A1" s="182" t="s">
        <v>184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57"/>
      <c r="N1" s="57"/>
      <c r="O1" s="57"/>
      <c r="P1" s="57"/>
    </row>
    <row r="2" spans="1:16" s="2" customFormat="1" ht="14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58"/>
      <c r="N2" s="59"/>
      <c r="O2" s="60"/>
      <c r="P2" s="60"/>
    </row>
    <row r="3" spans="1:16" ht="14.25">
      <c r="A3" s="165" t="s">
        <v>1</v>
      </c>
      <c r="B3" s="168" t="s">
        <v>2</v>
      </c>
      <c r="C3" s="165" t="s">
        <v>3</v>
      </c>
      <c r="D3" s="168" t="s">
        <v>4</v>
      </c>
      <c r="E3" s="171" t="s">
        <v>5</v>
      </c>
      <c r="F3" s="176" t="s">
        <v>6</v>
      </c>
      <c r="G3" s="177"/>
      <c r="H3" s="177"/>
      <c r="I3" s="178"/>
      <c r="J3" s="171" t="s">
        <v>7</v>
      </c>
      <c r="K3" s="168" t="s">
        <v>8</v>
      </c>
      <c r="L3" s="174" t="s">
        <v>9</v>
      </c>
      <c r="M3" s="175"/>
      <c r="N3" s="61"/>
      <c r="O3" s="61"/>
      <c r="P3" s="61"/>
    </row>
    <row r="4" spans="1:16" s="3" customFormat="1" ht="9.75" customHeight="1">
      <c r="A4" s="166"/>
      <c r="B4" s="169"/>
      <c r="C4" s="166"/>
      <c r="D4" s="169"/>
      <c r="E4" s="172"/>
      <c r="F4" s="179"/>
      <c r="G4" s="180"/>
      <c r="H4" s="180"/>
      <c r="I4" s="181"/>
      <c r="J4" s="172"/>
      <c r="K4" s="170"/>
      <c r="L4" s="174"/>
      <c r="M4" s="175"/>
      <c r="N4" s="62"/>
      <c r="O4" s="62"/>
      <c r="P4" s="63"/>
    </row>
    <row r="5" spans="1:16" s="3" customFormat="1" ht="28.5" customHeight="1">
      <c r="A5" s="167"/>
      <c r="B5" s="170"/>
      <c r="C5" s="167"/>
      <c r="D5" s="170"/>
      <c r="E5" s="173"/>
      <c r="F5" s="19" t="s">
        <v>10</v>
      </c>
      <c r="G5" s="20" t="s">
        <v>11</v>
      </c>
      <c r="H5" s="20" t="s">
        <v>12</v>
      </c>
      <c r="I5" s="64" t="s">
        <v>13</v>
      </c>
      <c r="J5" s="173"/>
      <c r="K5" s="52"/>
      <c r="L5" s="52"/>
      <c r="M5" s="61"/>
      <c r="N5" s="62"/>
      <c r="O5" s="62"/>
      <c r="P5" s="63"/>
    </row>
    <row r="6" spans="1:16" s="3" customFormat="1" ht="36.75" customHeight="1">
      <c r="A6" s="17" t="s">
        <v>14</v>
      </c>
      <c r="B6" s="18" t="s">
        <v>15</v>
      </c>
      <c r="C6" s="21"/>
      <c r="D6" s="22"/>
      <c r="E6" s="23"/>
      <c r="F6" s="24"/>
      <c r="G6" s="25"/>
      <c r="H6" s="25"/>
      <c r="I6" s="65"/>
      <c r="J6" s="23"/>
      <c r="K6" s="52"/>
      <c r="L6" s="52"/>
      <c r="M6" s="61"/>
      <c r="N6" s="62"/>
      <c r="O6" s="62"/>
      <c r="P6" s="63"/>
    </row>
    <row r="7" spans="1:16" s="4" customFormat="1" ht="84" customHeight="1">
      <c r="A7" s="26">
        <v>1</v>
      </c>
      <c r="B7" s="27" t="s">
        <v>16</v>
      </c>
      <c r="C7" s="26" t="s">
        <v>17</v>
      </c>
      <c r="D7" s="25">
        <v>96</v>
      </c>
      <c r="E7" s="28">
        <f>F7+G7+H7+I7</f>
        <v>18</v>
      </c>
      <c r="F7" s="29">
        <v>0</v>
      </c>
      <c r="G7" s="29">
        <v>10</v>
      </c>
      <c r="H7" s="29">
        <v>0</v>
      </c>
      <c r="I7" s="66">
        <v>8</v>
      </c>
      <c r="J7" s="67">
        <f aca="true" t="shared" si="0" ref="J7:J12">D7*(F7+G7+H7+I7)</f>
        <v>1728</v>
      </c>
      <c r="K7" s="68" t="s">
        <v>18</v>
      </c>
      <c r="L7" s="68" t="s">
        <v>19</v>
      </c>
      <c r="M7" s="69"/>
      <c r="N7" s="70"/>
      <c r="O7" s="71"/>
      <c r="P7" s="71"/>
    </row>
    <row r="8" spans="1:16" s="5" customFormat="1" ht="63">
      <c r="A8" s="30">
        <v>2</v>
      </c>
      <c r="B8" s="31" t="s">
        <v>20</v>
      </c>
      <c r="C8" s="30" t="s">
        <v>17</v>
      </c>
      <c r="D8" s="25">
        <v>96</v>
      </c>
      <c r="E8" s="32">
        <f>F8+G8+H8+I8</f>
        <v>16</v>
      </c>
      <c r="F8" s="29">
        <v>0</v>
      </c>
      <c r="G8" s="29">
        <v>6</v>
      </c>
      <c r="H8" s="29">
        <v>0</v>
      </c>
      <c r="I8" s="66">
        <v>10</v>
      </c>
      <c r="J8" s="42">
        <f t="shared" si="0"/>
        <v>1536</v>
      </c>
      <c r="K8" s="72" t="s">
        <v>21</v>
      </c>
      <c r="L8" s="72" t="s">
        <v>22</v>
      </c>
      <c r="M8" s="73"/>
      <c r="N8" s="74"/>
      <c r="O8" s="75"/>
      <c r="P8" s="75"/>
    </row>
    <row r="9" spans="1:18" s="6" customFormat="1" ht="14.25">
      <c r="A9" s="30">
        <v>3</v>
      </c>
      <c r="B9" s="33" t="s">
        <v>23</v>
      </c>
      <c r="C9" s="30" t="s">
        <v>17</v>
      </c>
      <c r="D9" s="34">
        <v>15</v>
      </c>
      <c r="E9" s="32">
        <f>F9+G9+H9+I9</f>
        <v>145</v>
      </c>
      <c r="F9" s="35">
        <v>0</v>
      </c>
      <c r="G9" s="35">
        <v>80</v>
      </c>
      <c r="H9" s="35">
        <v>0</v>
      </c>
      <c r="I9" s="56">
        <v>65</v>
      </c>
      <c r="J9" s="42">
        <f>D9*E9</f>
        <v>2175</v>
      </c>
      <c r="K9" s="76" t="s">
        <v>24</v>
      </c>
      <c r="L9" s="76"/>
      <c r="M9" s="77"/>
      <c r="N9" s="77"/>
      <c r="P9" s="78"/>
      <c r="Q9" s="78"/>
      <c r="R9" s="103"/>
    </row>
    <row r="10" spans="1:16" s="7" customFormat="1" ht="39" customHeight="1">
      <c r="A10" s="36">
        <v>5</v>
      </c>
      <c r="B10" s="37" t="s">
        <v>25</v>
      </c>
      <c r="C10" s="38" t="s">
        <v>26</v>
      </c>
      <c r="D10" s="39">
        <v>30</v>
      </c>
      <c r="E10" s="40">
        <v>125</v>
      </c>
      <c r="F10" s="15">
        <v>0</v>
      </c>
      <c r="G10" s="15">
        <v>35</v>
      </c>
      <c r="H10" s="15">
        <v>0</v>
      </c>
      <c r="I10" s="39">
        <v>150</v>
      </c>
      <c r="J10" s="79">
        <f t="shared" si="0"/>
        <v>5550</v>
      </c>
      <c r="K10" s="80" t="s">
        <v>27</v>
      </c>
      <c r="L10" s="81" t="s">
        <v>28</v>
      </c>
      <c r="M10" s="73"/>
      <c r="N10" s="82"/>
      <c r="O10" s="83"/>
      <c r="P10" s="83"/>
    </row>
    <row r="11" spans="1:16" s="7" customFormat="1" ht="44.25" customHeight="1">
      <c r="A11" s="36">
        <v>6</v>
      </c>
      <c r="B11" s="37" t="s">
        <v>29</v>
      </c>
      <c r="C11" s="38" t="s">
        <v>26</v>
      </c>
      <c r="D11" s="39">
        <v>10</v>
      </c>
      <c r="E11" s="40">
        <f>F11+G11+H11+I11</f>
        <v>135</v>
      </c>
      <c r="F11" s="15">
        <v>0</v>
      </c>
      <c r="G11" s="15">
        <v>35</v>
      </c>
      <c r="H11" s="15">
        <v>0</v>
      </c>
      <c r="I11" s="39">
        <v>100</v>
      </c>
      <c r="J11" s="79">
        <f t="shared" si="0"/>
        <v>1350</v>
      </c>
      <c r="K11" s="84" t="s">
        <v>30</v>
      </c>
      <c r="L11" s="81" t="s">
        <v>31</v>
      </c>
      <c r="M11" s="73"/>
      <c r="N11" s="82"/>
      <c r="O11" s="83"/>
      <c r="P11" s="83"/>
    </row>
    <row r="12" spans="1:16" s="7" customFormat="1" ht="39" customHeight="1">
      <c r="A12" s="36">
        <v>7</v>
      </c>
      <c r="B12" s="37" t="s">
        <v>32</v>
      </c>
      <c r="C12" s="38" t="s">
        <v>33</v>
      </c>
      <c r="D12" s="39">
        <v>35</v>
      </c>
      <c r="E12" s="40">
        <f>F12+G12+H12+I12</f>
        <v>15</v>
      </c>
      <c r="F12" s="15">
        <v>0</v>
      </c>
      <c r="G12" s="15">
        <v>0</v>
      </c>
      <c r="H12" s="15">
        <v>0</v>
      </c>
      <c r="I12" s="39">
        <v>15</v>
      </c>
      <c r="J12" s="79">
        <f t="shared" si="0"/>
        <v>525</v>
      </c>
      <c r="K12" s="80" t="s">
        <v>34</v>
      </c>
      <c r="L12" s="81" t="s">
        <v>28</v>
      </c>
      <c r="M12" s="73"/>
      <c r="N12" s="82"/>
      <c r="O12" s="83"/>
      <c r="P12" s="83"/>
    </row>
    <row r="13" spans="1:16" s="5" customFormat="1" ht="42" customHeight="1">
      <c r="A13" s="30">
        <v>10</v>
      </c>
      <c r="B13" s="31" t="s">
        <v>35</v>
      </c>
      <c r="C13" s="30" t="s">
        <v>36</v>
      </c>
      <c r="D13" s="41">
        <v>1</v>
      </c>
      <c r="E13" s="32">
        <v>1200</v>
      </c>
      <c r="F13" s="35">
        <v>0</v>
      </c>
      <c r="G13" s="35">
        <v>0</v>
      </c>
      <c r="H13" s="35">
        <v>0</v>
      </c>
      <c r="I13" s="56">
        <v>1200</v>
      </c>
      <c r="J13" s="42">
        <f>D13*E13</f>
        <v>1200</v>
      </c>
      <c r="K13" s="85" t="s">
        <v>37</v>
      </c>
      <c r="L13" s="72"/>
      <c r="M13" s="73"/>
      <c r="N13" s="74"/>
      <c r="O13" s="75"/>
      <c r="P13" s="75"/>
    </row>
    <row r="14" spans="1:16" s="5" customFormat="1" ht="34.5" customHeight="1">
      <c r="A14" s="30">
        <v>11</v>
      </c>
      <c r="B14" s="31" t="s">
        <v>38</v>
      </c>
      <c r="C14" s="38" t="s">
        <v>36</v>
      </c>
      <c r="D14" s="41">
        <v>1</v>
      </c>
      <c r="E14" s="42">
        <v>1900</v>
      </c>
      <c r="F14" s="35">
        <v>0</v>
      </c>
      <c r="G14" s="35">
        <v>1900</v>
      </c>
      <c r="H14" s="35">
        <v>0</v>
      </c>
      <c r="I14" s="56">
        <v>1900</v>
      </c>
      <c r="J14" s="42">
        <v>1900</v>
      </c>
      <c r="K14" s="85" t="s">
        <v>39</v>
      </c>
      <c r="L14" s="72"/>
      <c r="M14" s="73"/>
      <c r="N14" s="74"/>
      <c r="O14" s="75"/>
      <c r="P14" s="75"/>
    </row>
    <row r="15" spans="1:16" s="5" customFormat="1" ht="34.5" customHeight="1">
      <c r="A15" s="30">
        <v>12</v>
      </c>
      <c r="B15" s="31" t="s">
        <v>40</v>
      </c>
      <c r="C15" s="38" t="s">
        <v>41</v>
      </c>
      <c r="D15" s="41">
        <v>1</v>
      </c>
      <c r="E15" s="42">
        <v>600</v>
      </c>
      <c r="F15" s="35">
        <v>0</v>
      </c>
      <c r="G15" s="35">
        <v>600</v>
      </c>
      <c r="H15" s="35">
        <v>0</v>
      </c>
      <c r="I15" s="56">
        <v>600</v>
      </c>
      <c r="J15" s="42">
        <f>D15*E15</f>
        <v>600</v>
      </c>
      <c r="K15" s="85" t="s">
        <v>42</v>
      </c>
      <c r="L15" s="72"/>
      <c r="M15" s="73"/>
      <c r="N15" s="74"/>
      <c r="O15" s="75"/>
      <c r="P15" s="75"/>
    </row>
    <row r="16" spans="1:16" s="5" customFormat="1" ht="34.5" customHeight="1">
      <c r="A16" s="30">
        <v>13</v>
      </c>
      <c r="B16" s="31" t="s">
        <v>43</v>
      </c>
      <c r="C16" s="38" t="s">
        <v>36</v>
      </c>
      <c r="D16" s="41">
        <v>1</v>
      </c>
      <c r="E16" s="42">
        <v>1500</v>
      </c>
      <c r="F16" s="35">
        <v>0</v>
      </c>
      <c r="G16" s="35">
        <v>1500</v>
      </c>
      <c r="H16" s="35">
        <v>0</v>
      </c>
      <c r="I16" s="56">
        <v>1500</v>
      </c>
      <c r="J16" s="42">
        <f>D16*E16</f>
        <v>1500</v>
      </c>
      <c r="K16" s="85"/>
      <c r="L16" s="72"/>
      <c r="M16" s="73"/>
      <c r="N16" s="74"/>
      <c r="O16" s="75"/>
      <c r="P16" s="75"/>
    </row>
    <row r="17" spans="1:16" s="5" customFormat="1" ht="34.5" customHeight="1">
      <c r="A17" s="30">
        <v>13</v>
      </c>
      <c r="B17" s="31" t="s">
        <v>44</v>
      </c>
      <c r="C17" s="38" t="s">
        <v>41</v>
      </c>
      <c r="D17" s="41">
        <v>1</v>
      </c>
      <c r="E17" s="42">
        <v>450</v>
      </c>
      <c r="F17" s="35">
        <v>0</v>
      </c>
      <c r="G17" s="35">
        <v>450</v>
      </c>
      <c r="H17" s="35">
        <v>0</v>
      </c>
      <c r="I17" s="56">
        <v>450</v>
      </c>
      <c r="J17" s="42">
        <f>D17*E17</f>
        <v>450</v>
      </c>
      <c r="K17" s="85"/>
      <c r="L17" s="72"/>
      <c r="M17" s="73"/>
      <c r="N17" s="74"/>
      <c r="O17" s="75"/>
      <c r="P17" s="75"/>
    </row>
    <row r="18" spans="1:16" s="7" customFormat="1" ht="36.75" customHeight="1">
      <c r="A18" s="30"/>
      <c r="B18" s="43" t="s">
        <v>45</v>
      </c>
      <c r="C18" s="44"/>
      <c r="D18" s="41"/>
      <c r="E18" s="32"/>
      <c r="F18" s="35"/>
      <c r="G18" s="35"/>
      <c r="H18" s="35"/>
      <c r="I18" s="41"/>
      <c r="J18" s="86">
        <f>SUM(J7:J17)</f>
        <v>18514</v>
      </c>
      <c r="K18" s="87"/>
      <c r="L18" s="87"/>
      <c r="M18" s="73"/>
      <c r="N18" s="82"/>
      <c r="O18" s="83"/>
      <c r="P18" s="83"/>
    </row>
    <row r="19" spans="1:16" s="3" customFormat="1" ht="48.75" customHeight="1">
      <c r="A19" s="17" t="s">
        <v>46</v>
      </c>
      <c r="B19" s="18" t="s">
        <v>47</v>
      </c>
      <c r="C19" s="21"/>
      <c r="D19" s="22"/>
      <c r="E19" s="23"/>
      <c r="F19" s="45"/>
      <c r="G19" s="46"/>
      <c r="H19" s="46"/>
      <c r="I19" s="88"/>
      <c r="J19" s="23"/>
      <c r="K19" s="52"/>
      <c r="L19" s="52"/>
      <c r="M19" s="61"/>
      <c r="N19" s="62"/>
      <c r="O19" s="62"/>
      <c r="P19" s="63"/>
    </row>
    <row r="20" spans="1:16" s="7" customFormat="1" ht="37.5" customHeight="1">
      <c r="A20" s="30">
        <v>1</v>
      </c>
      <c r="B20" s="47" t="s">
        <v>48</v>
      </c>
      <c r="C20" s="44" t="s">
        <v>49</v>
      </c>
      <c r="D20" s="41">
        <v>1</v>
      </c>
      <c r="E20" s="32">
        <f>F20+G20+H20+I20</f>
        <v>160</v>
      </c>
      <c r="F20" s="35">
        <v>0</v>
      </c>
      <c r="G20" s="35">
        <v>60</v>
      </c>
      <c r="H20" s="35"/>
      <c r="I20" s="41">
        <v>100</v>
      </c>
      <c r="J20" s="42">
        <f aca="true" t="shared" si="1" ref="J20:J25">D20*(F20+G20+H20+I20)</f>
        <v>160</v>
      </c>
      <c r="K20" s="89" t="s">
        <v>50</v>
      </c>
      <c r="L20" s="89"/>
      <c r="M20" s="73"/>
      <c r="N20" s="82"/>
      <c r="O20" s="83"/>
      <c r="P20" s="83"/>
    </row>
    <row r="21" spans="1:16" s="7" customFormat="1" ht="35.25" customHeight="1">
      <c r="A21" s="30">
        <v>2</v>
      </c>
      <c r="B21" s="47" t="s">
        <v>51</v>
      </c>
      <c r="C21" s="44" t="s">
        <v>17</v>
      </c>
      <c r="D21" s="41">
        <v>12</v>
      </c>
      <c r="E21" s="32">
        <f>F21+G21+H21+I21</f>
        <v>25</v>
      </c>
      <c r="F21" s="35">
        <v>0</v>
      </c>
      <c r="G21" s="35">
        <v>5</v>
      </c>
      <c r="H21" s="35">
        <v>0</v>
      </c>
      <c r="I21" s="41">
        <v>20</v>
      </c>
      <c r="J21" s="42">
        <f t="shared" si="1"/>
        <v>300</v>
      </c>
      <c r="K21" s="87" t="s">
        <v>52</v>
      </c>
      <c r="L21" s="87" t="s">
        <v>53</v>
      </c>
      <c r="M21" s="73"/>
      <c r="N21" s="82"/>
      <c r="O21" s="83"/>
      <c r="P21" s="83"/>
    </row>
    <row r="22" spans="1:18" s="7" customFormat="1" ht="30" customHeight="1">
      <c r="A22" s="44">
        <v>3</v>
      </c>
      <c r="B22" s="47" t="s">
        <v>54</v>
      </c>
      <c r="C22" s="44" t="s">
        <v>55</v>
      </c>
      <c r="D22" s="41">
        <v>4</v>
      </c>
      <c r="E22" s="32">
        <v>1200</v>
      </c>
      <c r="F22" s="35">
        <v>0</v>
      </c>
      <c r="G22" s="35">
        <v>0</v>
      </c>
      <c r="H22" s="35">
        <v>0</v>
      </c>
      <c r="I22" s="41">
        <v>1200</v>
      </c>
      <c r="J22" s="42">
        <f t="shared" si="1"/>
        <v>4800</v>
      </c>
      <c r="K22" s="84" t="s">
        <v>56</v>
      </c>
      <c r="L22" s="90"/>
      <c r="M22" s="91"/>
      <c r="N22" s="92"/>
      <c r="O22" s="93"/>
      <c r="P22" s="82"/>
      <c r="Q22" s="83"/>
      <c r="R22" s="83"/>
    </row>
    <row r="23" spans="1:18" s="7" customFormat="1" ht="28.5" customHeight="1">
      <c r="A23" s="44">
        <v>4</v>
      </c>
      <c r="B23" s="47" t="s">
        <v>57</v>
      </c>
      <c r="C23" s="44" t="s">
        <v>55</v>
      </c>
      <c r="D23" s="41">
        <v>1.5</v>
      </c>
      <c r="E23" s="32">
        <v>480</v>
      </c>
      <c r="F23" s="35">
        <v>0</v>
      </c>
      <c r="G23" s="35">
        <v>0</v>
      </c>
      <c r="H23" s="35">
        <v>0</v>
      </c>
      <c r="I23" s="32">
        <v>480</v>
      </c>
      <c r="J23" s="42">
        <f t="shared" si="1"/>
        <v>720</v>
      </c>
      <c r="K23" s="84" t="s">
        <v>58</v>
      </c>
      <c r="L23" s="90"/>
      <c r="M23" s="91"/>
      <c r="N23" s="92"/>
      <c r="O23" s="93"/>
      <c r="P23" s="82"/>
      <c r="Q23" s="83"/>
      <c r="R23" s="83"/>
    </row>
    <row r="24" spans="1:18" s="7" customFormat="1" ht="28.5" customHeight="1">
      <c r="A24" s="44">
        <v>5</v>
      </c>
      <c r="B24" s="47" t="s">
        <v>59</v>
      </c>
      <c r="C24" s="44" t="s">
        <v>36</v>
      </c>
      <c r="D24" s="41">
        <v>1</v>
      </c>
      <c r="E24" s="32">
        <v>480</v>
      </c>
      <c r="F24" s="35">
        <v>0</v>
      </c>
      <c r="G24" s="35">
        <v>0</v>
      </c>
      <c r="H24" s="35">
        <v>0</v>
      </c>
      <c r="I24" s="94">
        <v>4000</v>
      </c>
      <c r="J24" s="42">
        <f t="shared" si="1"/>
        <v>4000</v>
      </c>
      <c r="K24" s="95" t="s">
        <v>60</v>
      </c>
      <c r="L24" s="90"/>
      <c r="M24" s="91"/>
      <c r="N24" s="92"/>
      <c r="O24" s="93"/>
      <c r="P24" s="82"/>
      <c r="Q24" s="83"/>
      <c r="R24" s="83"/>
    </row>
    <row r="25" spans="1:18" s="7" customFormat="1" ht="28.5" customHeight="1">
      <c r="A25" s="44">
        <v>6</v>
      </c>
      <c r="B25" s="47" t="s">
        <v>61</v>
      </c>
      <c r="C25" s="44" t="s">
        <v>41</v>
      </c>
      <c r="D25" s="41">
        <v>1</v>
      </c>
      <c r="E25" s="32">
        <v>600</v>
      </c>
      <c r="F25" s="35">
        <v>0</v>
      </c>
      <c r="G25" s="35">
        <v>0</v>
      </c>
      <c r="H25" s="35">
        <v>0</v>
      </c>
      <c r="I25" s="32">
        <v>600</v>
      </c>
      <c r="J25" s="42">
        <f t="shared" si="1"/>
        <v>600</v>
      </c>
      <c r="K25" s="95" t="s">
        <v>62</v>
      </c>
      <c r="L25" s="90"/>
      <c r="M25" s="91"/>
      <c r="N25" s="92"/>
      <c r="O25" s="93"/>
      <c r="P25" s="82"/>
      <c r="Q25" s="83"/>
      <c r="R25" s="83"/>
    </row>
    <row r="26" spans="1:16" s="5" customFormat="1" ht="88.5">
      <c r="A26" s="30">
        <v>7</v>
      </c>
      <c r="B26" s="31" t="s">
        <v>63</v>
      </c>
      <c r="C26" s="30" t="s">
        <v>17</v>
      </c>
      <c r="D26" s="41">
        <v>12</v>
      </c>
      <c r="E26" s="32">
        <f aca="true" t="shared" si="2" ref="E26:E33">F26+G26+H26+I26</f>
        <v>40</v>
      </c>
      <c r="F26" s="35">
        <v>0</v>
      </c>
      <c r="G26" s="35">
        <v>15</v>
      </c>
      <c r="H26" s="35">
        <v>0</v>
      </c>
      <c r="I26" s="34">
        <v>25</v>
      </c>
      <c r="J26" s="42">
        <f aca="true" t="shared" si="3" ref="J26:J32">D26*(F26+G26+H26+I26)</f>
        <v>480</v>
      </c>
      <c r="K26" s="72" t="s">
        <v>64</v>
      </c>
      <c r="L26" s="96" t="s">
        <v>65</v>
      </c>
      <c r="M26" s="73"/>
      <c r="N26" s="74"/>
      <c r="O26" s="75"/>
      <c r="P26" s="75"/>
    </row>
    <row r="27" spans="1:16" s="5" customFormat="1" ht="42" customHeight="1">
      <c r="A27" s="30">
        <v>8</v>
      </c>
      <c r="B27" s="31" t="s">
        <v>66</v>
      </c>
      <c r="C27" s="30" t="s">
        <v>17</v>
      </c>
      <c r="D27" s="41">
        <v>7</v>
      </c>
      <c r="E27" s="32">
        <f t="shared" si="2"/>
        <v>155</v>
      </c>
      <c r="F27" s="35">
        <v>0</v>
      </c>
      <c r="G27" s="15">
        <v>35</v>
      </c>
      <c r="H27" s="35">
        <v>0</v>
      </c>
      <c r="I27" s="34">
        <v>120</v>
      </c>
      <c r="J27" s="42">
        <f t="shared" si="3"/>
        <v>1085</v>
      </c>
      <c r="K27" s="84" t="s">
        <v>67</v>
      </c>
      <c r="L27" s="96" t="s">
        <v>68</v>
      </c>
      <c r="M27" s="73"/>
      <c r="N27" s="74"/>
      <c r="O27" s="75"/>
      <c r="P27" s="75"/>
    </row>
    <row r="28" spans="1:16" s="5" customFormat="1" ht="51">
      <c r="A28" s="30">
        <v>9</v>
      </c>
      <c r="B28" s="31" t="s">
        <v>69</v>
      </c>
      <c r="C28" s="30" t="s">
        <v>17</v>
      </c>
      <c r="D28" s="41">
        <v>30</v>
      </c>
      <c r="E28" s="32">
        <f t="shared" si="2"/>
        <v>155</v>
      </c>
      <c r="F28" s="35">
        <v>0</v>
      </c>
      <c r="G28" s="15">
        <v>35</v>
      </c>
      <c r="H28" s="35">
        <v>0</v>
      </c>
      <c r="I28" s="34">
        <v>120</v>
      </c>
      <c r="J28" s="42">
        <f t="shared" si="3"/>
        <v>4650</v>
      </c>
      <c r="K28" s="84" t="s">
        <v>67</v>
      </c>
      <c r="L28" s="96" t="s">
        <v>70</v>
      </c>
      <c r="M28" s="73"/>
      <c r="N28" s="74"/>
      <c r="O28" s="75"/>
      <c r="P28" s="75"/>
    </row>
    <row r="29" spans="1:16" s="5" customFormat="1" ht="89.25" customHeight="1">
      <c r="A29" s="30">
        <v>10</v>
      </c>
      <c r="B29" s="31" t="s">
        <v>71</v>
      </c>
      <c r="C29" s="30" t="s">
        <v>72</v>
      </c>
      <c r="D29" s="41">
        <v>1</v>
      </c>
      <c r="E29" s="32">
        <f t="shared" si="2"/>
        <v>600</v>
      </c>
      <c r="F29" s="35">
        <v>0</v>
      </c>
      <c r="G29" s="35">
        <v>100</v>
      </c>
      <c r="H29" s="35">
        <v>0</v>
      </c>
      <c r="I29" s="34">
        <v>500</v>
      </c>
      <c r="J29" s="42">
        <f t="shared" si="3"/>
        <v>600</v>
      </c>
      <c r="K29" s="97" t="s">
        <v>73</v>
      </c>
      <c r="L29" s="97" t="s">
        <v>74</v>
      </c>
      <c r="M29" s="73"/>
      <c r="N29" s="74"/>
      <c r="O29" s="75"/>
      <c r="P29" s="75"/>
    </row>
    <row r="30" spans="1:16" s="5" customFormat="1" ht="48.75">
      <c r="A30" s="30">
        <v>11</v>
      </c>
      <c r="B30" s="31" t="s">
        <v>75</v>
      </c>
      <c r="C30" s="30" t="s">
        <v>72</v>
      </c>
      <c r="D30" s="34">
        <v>1</v>
      </c>
      <c r="E30" s="32">
        <f t="shared" si="2"/>
        <v>300</v>
      </c>
      <c r="F30" s="35">
        <v>0</v>
      </c>
      <c r="G30" s="35">
        <v>100</v>
      </c>
      <c r="H30" s="35">
        <v>0</v>
      </c>
      <c r="I30" s="34">
        <v>200</v>
      </c>
      <c r="J30" s="42">
        <f t="shared" si="3"/>
        <v>300</v>
      </c>
      <c r="K30" s="97" t="s">
        <v>76</v>
      </c>
      <c r="L30" s="97" t="s">
        <v>77</v>
      </c>
      <c r="M30" s="73"/>
      <c r="N30" s="74"/>
      <c r="O30" s="75"/>
      <c r="P30" s="75"/>
    </row>
    <row r="31" spans="1:18" s="6" customFormat="1" ht="53.25" customHeight="1">
      <c r="A31" s="36">
        <v>12</v>
      </c>
      <c r="B31" s="48" t="s">
        <v>78</v>
      </c>
      <c r="C31" s="44" t="s">
        <v>17</v>
      </c>
      <c r="D31" s="49">
        <v>5</v>
      </c>
      <c r="E31" s="32">
        <f t="shared" si="2"/>
        <v>450</v>
      </c>
      <c r="F31" s="15">
        <v>0</v>
      </c>
      <c r="G31" s="15">
        <v>0</v>
      </c>
      <c r="H31" s="15">
        <v>0</v>
      </c>
      <c r="I31" s="39">
        <v>450</v>
      </c>
      <c r="J31" s="42">
        <f t="shared" si="3"/>
        <v>2250</v>
      </c>
      <c r="K31" s="98" t="s">
        <v>79</v>
      </c>
      <c r="L31" s="99"/>
      <c r="M31" s="77"/>
      <c r="N31" s="77"/>
      <c r="P31" s="78"/>
      <c r="Q31" s="78"/>
      <c r="R31" s="103"/>
    </row>
    <row r="32" spans="1:16" s="7" customFormat="1" ht="41.25">
      <c r="A32" s="44">
        <v>13</v>
      </c>
      <c r="B32" s="47" t="s">
        <v>80</v>
      </c>
      <c r="C32" s="44" t="s">
        <v>17</v>
      </c>
      <c r="D32" s="41">
        <v>12</v>
      </c>
      <c r="E32" s="32">
        <f t="shared" si="2"/>
        <v>125</v>
      </c>
      <c r="F32" s="35">
        <v>0</v>
      </c>
      <c r="G32" s="35">
        <v>25</v>
      </c>
      <c r="H32" s="35">
        <v>0</v>
      </c>
      <c r="I32" s="34">
        <v>100</v>
      </c>
      <c r="J32" s="42">
        <f t="shared" si="3"/>
        <v>1500</v>
      </c>
      <c r="K32" s="100" t="s">
        <v>81</v>
      </c>
      <c r="L32" s="87" t="s">
        <v>82</v>
      </c>
      <c r="M32" s="73"/>
      <c r="N32" s="82"/>
      <c r="O32" s="83"/>
      <c r="P32" s="83"/>
    </row>
    <row r="33" spans="1:16" s="5" customFormat="1" ht="37.5" customHeight="1">
      <c r="A33" s="30">
        <v>14</v>
      </c>
      <c r="B33" s="31" t="s">
        <v>83</v>
      </c>
      <c r="C33" s="30" t="s">
        <v>41</v>
      </c>
      <c r="D33" s="41">
        <v>1</v>
      </c>
      <c r="E33" s="42">
        <f t="shared" si="2"/>
        <v>100</v>
      </c>
      <c r="F33" s="35">
        <v>0</v>
      </c>
      <c r="G33" s="35">
        <v>50</v>
      </c>
      <c r="H33" s="35">
        <v>0</v>
      </c>
      <c r="I33" s="56">
        <v>50</v>
      </c>
      <c r="J33" s="42">
        <f>D33*E33</f>
        <v>100</v>
      </c>
      <c r="K33" s="76" t="s">
        <v>84</v>
      </c>
      <c r="L33" s="72"/>
      <c r="M33" s="73"/>
      <c r="N33" s="74"/>
      <c r="O33" s="75"/>
      <c r="P33" s="75"/>
    </row>
    <row r="34" spans="1:16" s="7" customFormat="1" ht="45.75" customHeight="1">
      <c r="A34" s="30"/>
      <c r="B34" s="43" t="s">
        <v>45</v>
      </c>
      <c r="C34" s="44"/>
      <c r="D34" s="41"/>
      <c r="E34" s="32"/>
      <c r="F34" s="35"/>
      <c r="G34" s="35"/>
      <c r="H34" s="35"/>
      <c r="I34" s="41"/>
      <c r="J34" s="101">
        <f>SUM(J20:J33)</f>
        <v>21545</v>
      </c>
      <c r="K34" s="87"/>
      <c r="L34" s="87"/>
      <c r="M34" s="73"/>
      <c r="N34" s="82"/>
      <c r="O34" s="83"/>
      <c r="P34" s="83"/>
    </row>
    <row r="35" spans="1:16" s="3" customFormat="1" ht="44.25" customHeight="1">
      <c r="A35" s="50" t="s">
        <v>85</v>
      </c>
      <c r="B35" s="43" t="s">
        <v>86</v>
      </c>
      <c r="C35" s="51"/>
      <c r="D35" s="52"/>
      <c r="E35" s="53"/>
      <c r="F35" s="54"/>
      <c r="G35" s="41"/>
      <c r="H35" s="41"/>
      <c r="I35" s="102"/>
      <c r="J35" s="53"/>
      <c r="K35" s="52"/>
      <c r="L35" s="52"/>
      <c r="M35" s="61"/>
      <c r="N35" s="62"/>
      <c r="O35" s="62"/>
      <c r="P35" s="63"/>
    </row>
    <row r="36" spans="1:16" s="4" customFormat="1" ht="81.75" customHeight="1">
      <c r="A36" s="26">
        <v>1</v>
      </c>
      <c r="B36" s="27" t="s">
        <v>16</v>
      </c>
      <c r="C36" s="26" t="s">
        <v>17</v>
      </c>
      <c r="D36" s="25">
        <v>46.4</v>
      </c>
      <c r="E36" s="28">
        <f aca="true" t="shared" si="4" ref="E36:E42">F36+G36+H36+I36</f>
        <v>20</v>
      </c>
      <c r="F36" s="29">
        <v>1</v>
      </c>
      <c r="G36" s="29">
        <v>10</v>
      </c>
      <c r="H36" s="29">
        <v>1</v>
      </c>
      <c r="I36" s="66">
        <v>8</v>
      </c>
      <c r="J36" s="67">
        <f aca="true" t="shared" si="5" ref="J36:J41">D36*(F36+G36+H36+I36)</f>
        <v>928</v>
      </c>
      <c r="K36" s="68" t="s">
        <v>18</v>
      </c>
      <c r="L36" s="68" t="s">
        <v>19</v>
      </c>
      <c r="M36" s="69"/>
      <c r="N36" s="70"/>
      <c r="O36" s="71"/>
      <c r="P36" s="71"/>
    </row>
    <row r="37" spans="1:16" s="5" customFormat="1" ht="57" customHeight="1">
      <c r="A37" s="30">
        <v>2</v>
      </c>
      <c r="B37" s="31" t="s">
        <v>20</v>
      </c>
      <c r="C37" s="30" t="s">
        <v>17</v>
      </c>
      <c r="D37" s="25">
        <v>46.4</v>
      </c>
      <c r="E37" s="32">
        <f t="shared" si="4"/>
        <v>18</v>
      </c>
      <c r="F37" s="29">
        <v>1</v>
      </c>
      <c r="G37" s="29">
        <v>6</v>
      </c>
      <c r="H37" s="29">
        <v>1</v>
      </c>
      <c r="I37" s="66">
        <v>10</v>
      </c>
      <c r="J37" s="42">
        <f t="shared" si="5"/>
        <v>835.1999999999999</v>
      </c>
      <c r="K37" s="72" t="s">
        <v>21</v>
      </c>
      <c r="L37" s="72" t="s">
        <v>22</v>
      </c>
      <c r="M37" s="73"/>
      <c r="N37" s="74"/>
      <c r="O37" s="75"/>
      <c r="P37" s="75"/>
    </row>
    <row r="38" spans="1:16" s="7" customFormat="1" ht="35.25" customHeight="1">
      <c r="A38" s="30">
        <v>3</v>
      </c>
      <c r="B38" s="47" t="s">
        <v>51</v>
      </c>
      <c r="C38" s="44" t="s">
        <v>17</v>
      </c>
      <c r="D38" s="41">
        <v>14.5</v>
      </c>
      <c r="E38" s="32">
        <f t="shared" si="4"/>
        <v>30</v>
      </c>
      <c r="F38" s="35">
        <v>0</v>
      </c>
      <c r="G38" s="35">
        <v>10</v>
      </c>
      <c r="H38" s="35">
        <v>0</v>
      </c>
      <c r="I38" s="41">
        <v>20</v>
      </c>
      <c r="J38" s="42">
        <f t="shared" si="5"/>
        <v>435</v>
      </c>
      <c r="K38" s="87" t="s">
        <v>52</v>
      </c>
      <c r="L38" s="87" t="s">
        <v>53</v>
      </c>
      <c r="M38" s="73"/>
      <c r="N38" s="82"/>
      <c r="O38" s="83"/>
      <c r="P38" s="83"/>
    </row>
    <row r="39" spans="1:18" s="6" customFormat="1" ht="53.25" customHeight="1">
      <c r="A39" s="36">
        <v>4</v>
      </c>
      <c r="B39" s="48" t="s">
        <v>87</v>
      </c>
      <c r="C39" s="55" t="s">
        <v>88</v>
      </c>
      <c r="D39" s="49">
        <v>1</v>
      </c>
      <c r="E39" s="32">
        <v>850</v>
      </c>
      <c r="F39" s="15">
        <v>0</v>
      </c>
      <c r="G39" s="15">
        <v>0</v>
      </c>
      <c r="H39" s="15">
        <v>0</v>
      </c>
      <c r="I39" s="32">
        <v>850</v>
      </c>
      <c r="J39" s="42">
        <f t="shared" si="5"/>
        <v>850</v>
      </c>
      <c r="K39" s="98" t="s">
        <v>89</v>
      </c>
      <c r="L39" s="99"/>
      <c r="M39" s="77"/>
      <c r="N39" s="77"/>
      <c r="P39" s="78"/>
      <c r="Q39" s="78"/>
      <c r="R39" s="103"/>
    </row>
    <row r="40" spans="1:16" s="7" customFormat="1" ht="39" customHeight="1">
      <c r="A40" s="36">
        <v>5</v>
      </c>
      <c r="B40" s="37" t="s">
        <v>90</v>
      </c>
      <c r="C40" s="38" t="s">
        <v>26</v>
      </c>
      <c r="D40" s="39">
        <v>10</v>
      </c>
      <c r="E40" s="40">
        <v>80</v>
      </c>
      <c r="F40" s="15">
        <v>0</v>
      </c>
      <c r="G40" s="15">
        <v>0</v>
      </c>
      <c r="H40" s="15">
        <v>0</v>
      </c>
      <c r="I40" s="39">
        <v>85</v>
      </c>
      <c r="J40" s="79">
        <f t="shared" si="5"/>
        <v>850</v>
      </c>
      <c r="K40" s="80" t="s">
        <v>91</v>
      </c>
      <c r="L40" s="81" t="s">
        <v>28</v>
      </c>
      <c r="M40" s="73"/>
      <c r="N40" s="82"/>
      <c r="O40" s="83"/>
      <c r="P40" s="83"/>
    </row>
    <row r="41" spans="1:16" s="7" customFormat="1" ht="39" customHeight="1">
      <c r="A41" s="36">
        <v>6</v>
      </c>
      <c r="B41" s="37" t="s">
        <v>92</v>
      </c>
      <c r="C41" s="38" t="s">
        <v>33</v>
      </c>
      <c r="D41" s="39">
        <v>12</v>
      </c>
      <c r="E41" s="40">
        <f t="shared" si="4"/>
        <v>15</v>
      </c>
      <c r="F41" s="15">
        <v>0</v>
      </c>
      <c r="G41" s="15">
        <v>0</v>
      </c>
      <c r="H41" s="15">
        <v>0</v>
      </c>
      <c r="I41" s="39">
        <v>15</v>
      </c>
      <c r="J41" s="79">
        <f t="shared" si="5"/>
        <v>180</v>
      </c>
      <c r="K41" s="80" t="s">
        <v>34</v>
      </c>
      <c r="L41" s="81" t="s">
        <v>28</v>
      </c>
      <c r="M41" s="73"/>
      <c r="N41" s="82"/>
      <c r="O41" s="83"/>
      <c r="P41" s="83"/>
    </row>
    <row r="42" spans="1:16" s="5" customFormat="1" ht="34.5" customHeight="1">
      <c r="A42" s="30">
        <v>7</v>
      </c>
      <c r="B42" s="31" t="s">
        <v>83</v>
      </c>
      <c r="C42" s="30" t="s">
        <v>41</v>
      </c>
      <c r="D42" s="41">
        <v>1</v>
      </c>
      <c r="E42" s="42">
        <f t="shared" si="4"/>
        <v>150</v>
      </c>
      <c r="F42" s="35">
        <v>0</v>
      </c>
      <c r="G42" s="35">
        <v>50</v>
      </c>
      <c r="H42" s="35">
        <v>0</v>
      </c>
      <c r="I42" s="56">
        <v>100</v>
      </c>
      <c r="J42" s="42">
        <f>D42*E42</f>
        <v>150</v>
      </c>
      <c r="K42" s="76" t="s">
        <v>84</v>
      </c>
      <c r="L42" s="72"/>
      <c r="M42" s="73"/>
      <c r="N42" s="74"/>
      <c r="O42" s="75"/>
      <c r="P42" s="75"/>
    </row>
    <row r="43" spans="1:16" s="5" customFormat="1" ht="34.5" customHeight="1">
      <c r="A43" s="30">
        <v>8</v>
      </c>
      <c r="B43" s="31" t="s">
        <v>93</v>
      </c>
      <c r="C43" s="38" t="s">
        <v>36</v>
      </c>
      <c r="D43" s="41">
        <v>1</v>
      </c>
      <c r="E43" s="42">
        <v>2800</v>
      </c>
      <c r="F43" s="35">
        <v>0</v>
      </c>
      <c r="G43" s="35">
        <v>2800</v>
      </c>
      <c r="H43" s="35">
        <v>0</v>
      </c>
      <c r="I43" s="56">
        <v>2800</v>
      </c>
      <c r="J43" s="42">
        <f>D43*E43</f>
        <v>2800</v>
      </c>
      <c r="K43" s="85" t="s">
        <v>94</v>
      </c>
      <c r="L43" s="72"/>
      <c r="M43" s="73"/>
      <c r="N43" s="74"/>
      <c r="O43" s="75"/>
      <c r="P43" s="75"/>
    </row>
    <row r="44" spans="1:16" s="7" customFormat="1" ht="39.75" customHeight="1">
      <c r="A44" s="30"/>
      <c r="B44" s="52" t="s">
        <v>45</v>
      </c>
      <c r="C44" s="44"/>
      <c r="D44" s="41"/>
      <c r="E44" s="32"/>
      <c r="F44" s="35"/>
      <c r="G44" s="35"/>
      <c r="H44" s="35"/>
      <c r="I44" s="41"/>
      <c r="J44" s="42">
        <f>SUM(J36:J43)</f>
        <v>7028.2</v>
      </c>
      <c r="K44" s="87"/>
      <c r="L44" s="87"/>
      <c r="M44" s="73"/>
      <c r="N44" s="82"/>
      <c r="O44" s="83"/>
      <c r="P44" s="83"/>
    </row>
    <row r="45" spans="1:16" s="3" customFormat="1" ht="44.25" customHeight="1">
      <c r="A45" s="50" t="s">
        <v>85</v>
      </c>
      <c r="B45" s="43" t="s">
        <v>95</v>
      </c>
      <c r="C45" s="51"/>
      <c r="D45" s="52"/>
      <c r="E45" s="53"/>
      <c r="F45" s="54"/>
      <c r="G45" s="41"/>
      <c r="H45" s="41"/>
      <c r="I45" s="102"/>
      <c r="J45" s="53"/>
      <c r="K45" s="52"/>
      <c r="L45" s="52"/>
      <c r="M45" s="61"/>
      <c r="N45" s="62"/>
      <c r="O45" s="62"/>
      <c r="P45" s="63"/>
    </row>
    <row r="46" spans="1:16" s="4" customFormat="1" ht="81.75" customHeight="1">
      <c r="A46" s="26">
        <v>1</v>
      </c>
      <c r="B46" s="27" t="s">
        <v>16</v>
      </c>
      <c r="C46" s="26" t="s">
        <v>17</v>
      </c>
      <c r="D46" s="25">
        <v>80</v>
      </c>
      <c r="E46" s="28">
        <f>F46+G46+H46+I46</f>
        <v>20</v>
      </c>
      <c r="F46" s="29">
        <v>1</v>
      </c>
      <c r="G46" s="29">
        <v>10</v>
      </c>
      <c r="H46" s="29">
        <v>1</v>
      </c>
      <c r="I46" s="66">
        <v>8</v>
      </c>
      <c r="J46" s="67">
        <f>D46*(F46+G46+H46+I46)</f>
        <v>1600</v>
      </c>
      <c r="K46" s="68" t="s">
        <v>18</v>
      </c>
      <c r="L46" s="68" t="s">
        <v>19</v>
      </c>
      <c r="M46" s="69"/>
      <c r="N46" s="70"/>
      <c r="O46" s="71"/>
      <c r="P46" s="71"/>
    </row>
    <row r="47" spans="1:16" s="5" customFormat="1" ht="57" customHeight="1">
      <c r="A47" s="30">
        <v>2</v>
      </c>
      <c r="B47" s="31" t="s">
        <v>20</v>
      </c>
      <c r="C47" s="30" t="s">
        <v>17</v>
      </c>
      <c r="D47" s="25">
        <v>80</v>
      </c>
      <c r="E47" s="32">
        <f>F47+G47+H47+I47</f>
        <v>18</v>
      </c>
      <c r="F47" s="29">
        <v>1</v>
      </c>
      <c r="G47" s="29">
        <v>6</v>
      </c>
      <c r="H47" s="29">
        <v>1</v>
      </c>
      <c r="I47" s="66">
        <v>10</v>
      </c>
      <c r="J47" s="42">
        <f>D47*(F47+G47+H47+I47)</f>
        <v>1440</v>
      </c>
      <c r="K47" s="72" t="s">
        <v>21</v>
      </c>
      <c r="L47" s="72" t="s">
        <v>22</v>
      </c>
      <c r="M47" s="73"/>
      <c r="N47" s="74"/>
      <c r="O47" s="75"/>
      <c r="P47" s="75"/>
    </row>
    <row r="48" spans="1:16" s="7" customFormat="1" ht="35.25" customHeight="1">
      <c r="A48" s="30">
        <v>3</v>
      </c>
      <c r="B48" s="47" t="s">
        <v>51</v>
      </c>
      <c r="C48" s="44" t="s">
        <v>17</v>
      </c>
      <c r="D48" s="41">
        <v>25</v>
      </c>
      <c r="E48" s="32">
        <f>F48+G48+H48+I48</f>
        <v>30</v>
      </c>
      <c r="F48" s="35">
        <v>0</v>
      </c>
      <c r="G48" s="35">
        <v>10</v>
      </c>
      <c r="H48" s="35">
        <v>0</v>
      </c>
      <c r="I48" s="41">
        <v>20</v>
      </c>
      <c r="J48" s="42">
        <f>D48*(F48+G48+H48+I48)</f>
        <v>750</v>
      </c>
      <c r="K48" s="87" t="s">
        <v>52</v>
      </c>
      <c r="L48" s="87" t="s">
        <v>53</v>
      </c>
      <c r="M48" s="73"/>
      <c r="N48" s="82"/>
      <c r="O48" s="83"/>
      <c r="P48" s="83"/>
    </row>
    <row r="49" spans="1:18" s="6" customFormat="1" ht="53.25" customHeight="1">
      <c r="A49" s="36">
        <v>4</v>
      </c>
      <c r="B49" s="48" t="s">
        <v>87</v>
      </c>
      <c r="C49" s="55" t="s">
        <v>88</v>
      </c>
      <c r="D49" s="49">
        <v>1</v>
      </c>
      <c r="E49" s="32">
        <v>850</v>
      </c>
      <c r="F49" s="15">
        <v>0</v>
      </c>
      <c r="G49" s="15">
        <v>0</v>
      </c>
      <c r="H49" s="15">
        <v>0</v>
      </c>
      <c r="I49" s="32">
        <v>850</v>
      </c>
      <c r="J49" s="32">
        <v>850</v>
      </c>
      <c r="K49" s="98" t="s">
        <v>89</v>
      </c>
      <c r="L49" s="99"/>
      <c r="M49" s="77"/>
      <c r="N49" s="77"/>
      <c r="P49" s="78"/>
      <c r="Q49" s="78"/>
      <c r="R49" s="103"/>
    </row>
    <row r="50" spans="1:16" s="7" customFormat="1" ht="39" customHeight="1">
      <c r="A50" s="36">
        <v>5</v>
      </c>
      <c r="B50" s="37" t="s">
        <v>90</v>
      </c>
      <c r="C50" s="38" t="s">
        <v>26</v>
      </c>
      <c r="D50" s="39">
        <v>10</v>
      </c>
      <c r="E50" s="40">
        <v>80</v>
      </c>
      <c r="F50" s="15">
        <v>0</v>
      </c>
      <c r="G50" s="15">
        <v>0</v>
      </c>
      <c r="H50" s="15">
        <v>0</v>
      </c>
      <c r="I50" s="39">
        <v>85</v>
      </c>
      <c r="J50" s="79">
        <f>D50*(F50+G50+H50+I50)</f>
        <v>850</v>
      </c>
      <c r="K50" s="80" t="s">
        <v>91</v>
      </c>
      <c r="L50" s="81" t="s">
        <v>28</v>
      </c>
      <c r="M50" s="73"/>
      <c r="N50" s="82"/>
      <c r="O50" s="83"/>
      <c r="P50" s="83"/>
    </row>
    <row r="51" spans="1:16" s="7" customFormat="1" ht="39" customHeight="1">
      <c r="A51" s="36">
        <v>6</v>
      </c>
      <c r="B51" s="37" t="s">
        <v>92</v>
      </c>
      <c r="C51" s="38" t="s">
        <v>33</v>
      </c>
      <c r="D51" s="39">
        <v>12</v>
      </c>
      <c r="E51" s="40">
        <f>F51+G51+H51+I51</f>
        <v>15</v>
      </c>
      <c r="F51" s="15">
        <v>0</v>
      </c>
      <c r="G51" s="15">
        <v>0</v>
      </c>
      <c r="H51" s="15">
        <v>0</v>
      </c>
      <c r="I51" s="39">
        <v>15</v>
      </c>
      <c r="J51" s="79">
        <f>D51*(F51+G51+H51+I51)</f>
        <v>180</v>
      </c>
      <c r="K51" s="80" t="s">
        <v>34</v>
      </c>
      <c r="L51" s="81" t="s">
        <v>28</v>
      </c>
      <c r="M51" s="73"/>
      <c r="N51" s="82"/>
      <c r="O51" s="83"/>
      <c r="P51" s="83"/>
    </row>
    <row r="52" spans="1:16" s="5" customFormat="1" ht="34.5" customHeight="1">
      <c r="A52" s="30">
        <v>7</v>
      </c>
      <c r="B52" s="31" t="s">
        <v>83</v>
      </c>
      <c r="C52" s="30" t="s">
        <v>41</v>
      </c>
      <c r="D52" s="41">
        <v>1</v>
      </c>
      <c r="E52" s="42">
        <f>F52+G52+H52+I52</f>
        <v>150</v>
      </c>
      <c r="F52" s="35">
        <v>0</v>
      </c>
      <c r="G52" s="35">
        <v>50</v>
      </c>
      <c r="H52" s="35">
        <v>0</v>
      </c>
      <c r="I52" s="56">
        <v>100</v>
      </c>
      <c r="J52" s="42">
        <f>D52*E52</f>
        <v>150</v>
      </c>
      <c r="K52" s="76" t="s">
        <v>84</v>
      </c>
      <c r="L52" s="72"/>
      <c r="M52" s="73"/>
      <c r="N52" s="74"/>
      <c r="O52" s="75"/>
      <c r="P52" s="75"/>
    </row>
    <row r="53" spans="1:16" s="5" customFormat="1" ht="34.5" customHeight="1">
      <c r="A53" s="30">
        <v>8</v>
      </c>
      <c r="B53" s="31" t="s">
        <v>93</v>
      </c>
      <c r="C53" s="38" t="s">
        <v>36</v>
      </c>
      <c r="D53" s="41">
        <v>1</v>
      </c>
      <c r="E53" s="56">
        <v>3500</v>
      </c>
      <c r="F53" s="35">
        <v>0</v>
      </c>
      <c r="G53" s="56">
        <v>3500</v>
      </c>
      <c r="H53" s="35">
        <v>0</v>
      </c>
      <c r="I53" s="56">
        <v>3500</v>
      </c>
      <c r="J53" s="56">
        <v>3500</v>
      </c>
      <c r="K53" s="85" t="s">
        <v>94</v>
      </c>
      <c r="L53" s="72"/>
      <c r="M53" s="73"/>
      <c r="N53" s="74"/>
      <c r="O53" s="75"/>
      <c r="P53" s="75"/>
    </row>
    <row r="54" spans="1:16" s="7" customFormat="1" ht="39.75" customHeight="1">
      <c r="A54" s="30"/>
      <c r="B54" s="52" t="s">
        <v>45</v>
      </c>
      <c r="C54" s="44"/>
      <c r="D54" s="41"/>
      <c r="E54" s="32"/>
      <c r="F54" s="35"/>
      <c r="G54" s="35"/>
      <c r="H54" s="35"/>
      <c r="I54" s="41"/>
      <c r="J54" s="42">
        <f>SUM(J46:J53)</f>
        <v>9320</v>
      </c>
      <c r="K54" s="87"/>
      <c r="L54" s="87"/>
      <c r="M54" s="73"/>
      <c r="N54" s="82"/>
      <c r="O54" s="83"/>
      <c r="P54" s="83"/>
    </row>
    <row r="55" spans="1:16" s="3" customFormat="1" ht="44.25" customHeight="1">
      <c r="A55" s="50" t="s">
        <v>96</v>
      </c>
      <c r="B55" s="43" t="s">
        <v>97</v>
      </c>
      <c r="C55" s="51"/>
      <c r="D55" s="52"/>
      <c r="E55" s="53"/>
      <c r="F55" s="54"/>
      <c r="G55" s="41"/>
      <c r="H55" s="41"/>
      <c r="I55" s="102"/>
      <c r="J55" s="53"/>
      <c r="K55" s="52"/>
      <c r="L55" s="52"/>
      <c r="M55" s="61"/>
      <c r="N55" s="62"/>
      <c r="O55" s="62"/>
      <c r="P55" s="63"/>
    </row>
    <row r="56" spans="1:16" s="4" customFormat="1" ht="81.75" customHeight="1">
      <c r="A56" s="26">
        <v>1</v>
      </c>
      <c r="B56" s="27" t="s">
        <v>16</v>
      </c>
      <c r="C56" s="26" t="s">
        <v>17</v>
      </c>
      <c r="D56" s="25">
        <v>43</v>
      </c>
      <c r="E56" s="28">
        <f aca="true" t="shared" si="6" ref="E56:E62">F56+G56+H56+I56</f>
        <v>20</v>
      </c>
      <c r="F56" s="29">
        <v>1</v>
      </c>
      <c r="G56" s="29">
        <v>10</v>
      </c>
      <c r="H56" s="29">
        <v>1</v>
      </c>
      <c r="I56" s="66">
        <v>8</v>
      </c>
      <c r="J56" s="67">
        <f aca="true" t="shared" si="7" ref="J56:J61">D56*(F56+G56+H56+I56)</f>
        <v>860</v>
      </c>
      <c r="K56" s="68" t="s">
        <v>18</v>
      </c>
      <c r="L56" s="68" t="s">
        <v>19</v>
      </c>
      <c r="M56" s="69"/>
      <c r="N56" s="70"/>
      <c r="O56" s="71"/>
      <c r="P56" s="71"/>
    </row>
    <row r="57" spans="1:16" s="5" customFormat="1" ht="57" customHeight="1">
      <c r="A57" s="30">
        <v>2</v>
      </c>
      <c r="B57" s="31" t="s">
        <v>20</v>
      </c>
      <c r="C57" s="30" t="s">
        <v>17</v>
      </c>
      <c r="D57" s="41">
        <v>33</v>
      </c>
      <c r="E57" s="32">
        <f t="shared" si="6"/>
        <v>18</v>
      </c>
      <c r="F57" s="29">
        <v>1</v>
      </c>
      <c r="G57" s="29">
        <v>6</v>
      </c>
      <c r="H57" s="29">
        <v>1</v>
      </c>
      <c r="I57" s="66">
        <v>10</v>
      </c>
      <c r="J57" s="42">
        <f t="shared" si="7"/>
        <v>594</v>
      </c>
      <c r="K57" s="72" t="s">
        <v>21</v>
      </c>
      <c r="L57" s="72" t="s">
        <v>22</v>
      </c>
      <c r="M57" s="73"/>
      <c r="N57" s="74"/>
      <c r="O57" s="75"/>
      <c r="P57" s="75"/>
    </row>
    <row r="58" spans="1:16" s="7" customFormat="1" ht="35.25" customHeight="1">
      <c r="A58" s="30">
        <v>3</v>
      </c>
      <c r="B58" s="47" t="s">
        <v>51</v>
      </c>
      <c r="C58" s="44" t="s">
        <v>17</v>
      </c>
      <c r="D58" s="41">
        <v>13.7</v>
      </c>
      <c r="E58" s="32">
        <f t="shared" si="6"/>
        <v>30</v>
      </c>
      <c r="F58" s="35">
        <v>0</v>
      </c>
      <c r="G58" s="35">
        <v>10</v>
      </c>
      <c r="H58" s="35">
        <v>0</v>
      </c>
      <c r="I58" s="41">
        <v>20</v>
      </c>
      <c r="J58" s="42">
        <f t="shared" si="7"/>
        <v>411</v>
      </c>
      <c r="K58" s="87" t="s">
        <v>52</v>
      </c>
      <c r="L58" s="87" t="s">
        <v>53</v>
      </c>
      <c r="M58" s="73"/>
      <c r="N58" s="82"/>
      <c r="O58" s="83"/>
      <c r="P58" s="83"/>
    </row>
    <row r="59" spans="1:18" s="6" customFormat="1" ht="53.25" customHeight="1">
      <c r="A59" s="36">
        <v>4</v>
      </c>
      <c r="B59" s="48" t="s">
        <v>87</v>
      </c>
      <c r="C59" s="55" t="s">
        <v>88</v>
      </c>
      <c r="D59" s="49">
        <v>1</v>
      </c>
      <c r="E59" s="32">
        <v>850</v>
      </c>
      <c r="F59" s="15">
        <v>0</v>
      </c>
      <c r="G59" s="15">
        <v>0</v>
      </c>
      <c r="H59" s="15">
        <v>0</v>
      </c>
      <c r="I59" s="32">
        <v>850</v>
      </c>
      <c r="J59" s="32">
        <v>850</v>
      </c>
      <c r="K59" s="98" t="s">
        <v>98</v>
      </c>
      <c r="L59" s="99"/>
      <c r="M59" s="77"/>
      <c r="N59" s="77"/>
      <c r="P59" s="78"/>
      <c r="Q59" s="78"/>
      <c r="R59" s="103"/>
    </row>
    <row r="60" spans="1:16" s="7" customFormat="1" ht="39" customHeight="1">
      <c r="A60" s="36">
        <v>5</v>
      </c>
      <c r="B60" s="37" t="s">
        <v>90</v>
      </c>
      <c r="C60" s="38" t="s">
        <v>26</v>
      </c>
      <c r="D60" s="41">
        <v>13.7</v>
      </c>
      <c r="E60" s="40">
        <v>80</v>
      </c>
      <c r="F60" s="15">
        <v>0</v>
      </c>
      <c r="G60" s="15">
        <v>0</v>
      </c>
      <c r="H60" s="15">
        <v>0</v>
      </c>
      <c r="I60" s="39">
        <v>85</v>
      </c>
      <c r="J60" s="79">
        <f t="shared" si="7"/>
        <v>1164.5</v>
      </c>
      <c r="K60" s="80" t="s">
        <v>91</v>
      </c>
      <c r="L60" s="81" t="s">
        <v>28</v>
      </c>
      <c r="M60" s="73"/>
      <c r="N60" s="82"/>
      <c r="O60" s="83"/>
      <c r="P60" s="83"/>
    </row>
    <row r="61" spans="1:16" s="7" customFormat="1" ht="39" customHeight="1">
      <c r="A61" s="36">
        <v>6</v>
      </c>
      <c r="B61" s="37" t="s">
        <v>32</v>
      </c>
      <c r="C61" s="38" t="s">
        <v>33</v>
      </c>
      <c r="D61" s="39">
        <v>12</v>
      </c>
      <c r="E61" s="40">
        <f t="shared" si="6"/>
        <v>15</v>
      </c>
      <c r="F61" s="15">
        <v>0</v>
      </c>
      <c r="G61" s="15">
        <v>0</v>
      </c>
      <c r="H61" s="15">
        <v>0</v>
      </c>
      <c r="I61" s="39">
        <v>15</v>
      </c>
      <c r="J61" s="79">
        <f t="shared" si="7"/>
        <v>180</v>
      </c>
      <c r="K61" s="80" t="s">
        <v>34</v>
      </c>
      <c r="L61" s="81" t="s">
        <v>28</v>
      </c>
      <c r="M61" s="73"/>
      <c r="N61" s="82"/>
      <c r="O61" s="83"/>
      <c r="P61" s="83"/>
    </row>
    <row r="62" spans="1:16" s="5" customFormat="1" ht="34.5" customHeight="1">
      <c r="A62" s="30">
        <v>8</v>
      </c>
      <c r="B62" s="31" t="s">
        <v>83</v>
      </c>
      <c r="C62" s="30" t="s">
        <v>41</v>
      </c>
      <c r="D62" s="41">
        <v>1</v>
      </c>
      <c r="E62" s="42">
        <f t="shared" si="6"/>
        <v>150</v>
      </c>
      <c r="F62" s="35">
        <v>0</v>
      </c>
      <c r="G62" s="35">
        <v>50</v>
      </c>
      <c r="H62" s="35">
        <v>0</v>
      </c>
      <c r="I62" s="56">
        <v>100</v>
      </c>
      <c r="J62" s="42">
        <f>D62*E62</f>
        <v>150</v>
      </c>
      <c r="K62" s="76" t="s">
        <v>84</v>
      </c>
      <c r="L62" s="72"/>
      <c r="M62" s="73"/>
      <c r="N62" s="74"/>
      <c r="O62" s="75"/>
      <c r="P62" s="75"/>
    </row>
    <row r="63" spans="1:16" s="5" customFormat="1" ht="34.5" customHeight="1">
      <c r="A63" s="30">
        <v>9</v>
      </c>
      <c r="B63" s="31" t="s">
        <v>93</v>
      </c>
      <c r="C63" s="38" t="s">
        <v>36</v>
      </c>
      <c r="D63" s="41">
        <v>1</v>
      </c>
      <c r="E63" s="42">
        <v>2800</v>
      </c>
      <c r="F63" s="35">
        <v>0</v>
      </c>
      <c r="G63" s="35">
        <v>2800</v>
      </c>
      <c r="H63" s="35">
        <v>0</v>
      </c>
      <c r="I63" s="56">
        <v>2800</v>
      </c>
      <c r="J63" s="42">
        <f>D63*E63</f>
        <v>2800</v>
      </c>
      <c r="K63" s="85" t="s">
        <v>94</v>
      </c>
      <c r="L63" s="72"/>
      <c r="M63" s="73"/>
      <c r="N63" s="74"/>
      <c r="O63" s="75"/>
      <c r="P63" s="75"/>
    </row>
    <row r="64" spans="1:16" s="7" customFormat="1" ht="39.75" customHeight="1">
      <c r="A64" s="30"/>
      <c r="B64" s="52" t="s">
        <v>45</v>
      </c>
      <c r="C64" s="44"/>
      <c r="D64" s="41"/>
      <c r="E64" s="32"/>
      <c r="F64" s="35"/>
      <c r="G64" s="35"/>
      <c r="H64" s="35"/>
      <c r="I64" s="41"/>
      <c r="J64" s="42">
        <f>SUM(J56:J63)</f>
        <v>7009.5</v>
      </c>
      <c r="K64" s="87"/>
      <c r="L64" s="87"/>
      <c r="M64" s="73"/>
      <c r="N64" s="82"/>
      <c r="O64" s="83"/>
      <c r="P64" s="83"/>
    </row>
    <row r="65" spans="1:16" s="3" customFormat="1" ht="44.25" customHeight="1">
      <c r="A65" s="50" t="s">
        <v>99</v>
      </c>
      <c r="B65" s="43" t="s">
        <v>100</v>
      </c>
      <c r="C65" s="51"/>
      <c r="D65" s="52"/>
      <c r="E65" s="53"/>
      <c r="F65" s="54"/>
      <c r="G65" s="41"/>
      <c r="H65" s="41"/>
      <c r="I65" s="102"/>
      <c r="J65" s="53"/>
      <c r="K65" s="52"/>
      <c r="L65" s="52"/>
      <c r="M65" s="61"/>
      <c r="N65" s="62"/>
      <c r="O65" s="62"/>
      <c r="P65" s="63"/>
    </row>
    <row r="66" spans="1:16" s="4" customFormat="1" ht="81.75" customHeight="1">
      <c r="A66" s="26">
        <v>1</v>
      </c>
      <c r="B66" s="27" t="s">
        <v>16</v>
      </c>
      <c r="C66" s="26" t="s">
        <v>17</v>
      </c>
      <c r="D66" s="25">
        <v>38</v>
      </c>
      <c r="E66" s="28">
        <f aca="true" t="shared" si="8" ref="E66:E72">F66+G66+H66+I66</f>
        <v>20</v>
      </c>
      <c r="F66" s="29">
        <v>1</v>
      </c>
      <c r="G66" s="29">
        <v>10</v>
      </c>
      <c r="H66" s="29">
        <v>1</v>
      </c>
      <c r="I66" s="66">
        <v>8</v>
      </c>
      <c r="J66" s="67">
        <f aca="true" t="shared" si="9" ref="J66:J71">D66*(F66+G66+H66+I66)</f>
        <v>760</v>
      </c>
      <c r="K66" s="68" t="s">
        <v>18</v>
      </c>
      <c r="L66" s="68" t="s">
        <v>19</v>
      </c>
      <c r="M66" s="69"/>
      <c r="N66" s="70"/>
      <c r="O66" s="71"/>
      <c r="P66" s="71"/>
    </row>
    <row r="67" spans="1:16" s="5" customFormat="1" ht="57" customHeight="1">
      <c r="A67" s="30">
        <v>2</v>
      </c>
      <c r="B67" s="31" t="s">
        <v>20</v>
      </c>
      <c r="C67" s="30" t="s">
        <v>17</v>
      </c>
      <c r="D67" s="41">
        <v>38</v>
      </c>
      <c r="E67" s="32">
        <f t="shared" si="8"/>
        <v>18</v>
      </c>
      <c r="F67" s="29">
        <v>1</v>
      </c>
      <c r="G67" s="29">
        <v>6</v>
      </c>
      <c r="H67" s="29">
        <v>1</v>
      </c>
      <c r="I67" s="66">
        <v>10</v>
      </c>
      <c r="J67" s="42">
        <f t="shared" si="9"/>
        <v>684</v>
      </c>
      <c r="K67" s="72" t="s">
        <v>21</v>
      </c>
      <c r="L67" s="72" t="s">
        <v>22</v>
      </c>
      <c r="M67" s="73"/>
      <c r="N67" s="74"/>
      <c r="O67" s="75"/>
      <c r="P67" s="75"/>
    </row>
    <row r="68" spans="1:16" s="7" customFormat="1" ht="35.25" customHeight="1">
      <c r="A68" s="30">
        <v>3</v>
      </c>
      <c r="B68" s="47" t="s">
        <v>51</v>
      </c>
      <c r="C68" s="44" t="s">
        <v>17</v>
      </c>
      <c r="D68" s="41">
        <v>17</v>
      </c>
      <c r="E68" s="32">
        <f t="shared" si="8"/>
        <v>30</v>
      </c>
      <c r="F68" s="35">
        <v>0</v>
      </c>
      <c r="G68" s="35">
        <v>10</v>
      </c>
      <c r="H68" s="35">
        <v>0</v>
      </c>
      <c r="I68" s="41">
        <v>20</v>
      </c>
      <c r="J68" s="42">
        <f t="shared" si="9"/>
        <v>510</v>
      </c>
      <c r="K68" s="87" t="s">
        <v>52</v>
      </c>
      <c r="L68" s="87" t="s">
        <v>53</v>
      </c>
      <c r="M68" s="73"/>
      <c r="N68" s="82"/>
      <c r="O68" s="83"/>
      <c r="P68" s="83"/>
    </row>
    <row r="69" spans="1:18" s="6" customFormat="1" ht="53.25" customHeight="1">
      <c r="A69" s="36">
        <v>4</v>
      </c>
      <c r="B69" s="48" t="s">
        <v>87</v>
      </c>
      <c r="C69" s="55" t="s">
        <v>88</v>
      </c>
      <c r="D69" s="49">
        <v>1</v>
      </c>
      <c r="E69" s="32">
        <v>850</v>
      </c>
      <c r="F69" s="15">
        <v>0</v>
      </c>
      <c r="G69" s="15">
        <v>0</v>
      </c>
      <c r="H69" s="15">
        <v>0</v>
      </c>
      <c r="I69" s="39">
        <v>850</v>
      </c>
      <c r="J69" s="42">
        <f t="shared" si="9"/>
        <v>850</v>
      </c>
      <c r="K69" s="98" t="s">
        <v>89</v>
      </c>
      <c r="L69" s="99"/>
      <c r="M69" s="77"/>
      <c r="N69" s="77"/>
      <c r="P69" s="78"/>
      <c r="Q69" s="78"/>
      <c r="R69" s="103"/>
    </row>
    <row r="70" spans="1:16" s="7" customFormat="1" ht="39" customHeight="1">
      <c r="A70" s="36">
        <v>5</v>
      </c>
      <c r="B70" s="37" t="s">
        <v>90</v>
      </c>
      <c r="C70" s="38" t="s">
        <v>26</v>
      </c>
      <c r="D70" s="41">
        <v>17</v>
      </c>
      <c r="E70" s="40">
        <v>80</v>
      </c>
      <c r="F70" s="15">
        <v>0</v>
      </c>
      <c r="G70" s="15">
        <v>0</v>
      </c>
      <c r="H70" s="15">
        <v>0</v>
      </c>
      <c r="I70" s="39">
        <v>85</v>
      </c>
      <c r="J70" s="79">
        <f t="shared" si="9"/>
        <v>1445</v>
      </c>
      <c r="K70" s="80" t="s">
        <v>91</v>
      </c>
      <c r="L70" s="81" t="s">
        <v>28</v>
      </c>
      <c r="M70" s="73"/>
      <c r="N70" s="82"/>
      <c r="O70" s="83"/>
      <c r="P70" s="83"/>
    </row>
    <row r="71" spans="1:16" s="7" customFormat="1" ht="39" customHeight="1">
      <c r="A71" s="36">
        <v>6</v>
      </c>
      <c r="B71" s="37" t="s">
        <v>92</v>
      </c>
      <c r="C71" s="38" t="s">
        <v>26</v>
      </c>
      <c r="D71" s="39">
        <v>15</v>
      </c>
      <c r="E71" s="40">
        <f t="shared" si="8"/>
        <v>15</v>
      </c>
      <c r="F71" s="15">
        <v>0</v>
      </c>
      <c r="G71" s="15">
        <v>0</v>
      </c>
      <c r="H71" s="15">
        <v>0</v>
      </c>
      <c r="I71" s="39">
        <v>15</v>
      </c>
      <c r="J71" s="79">
        <f t="shared" si="9"/>
        <v>225</v>
      </c>
      <c r="K71" s="80" t="s">
        <v>101</v>
      </c>
      <c r="L71" s="81" t="s">
        <v>28</v>
      </c>
      <c r="M71" s="73"/>
      <c r="N71" s="82"/>
      <c r="O71" s="83"/>
      <c r="P71" s="83"/>
    </row>
    <row r="72" spans="1:16" s="5" customFormat="1" ht="34.5" customHeight="1">
      <c r="A72" s="30">
        <v>7</v>
      </c>
      <c r="B72" s="31" t="s">
        <v>83</v>
      </c>
      <c r="C72" s="30" t="s">
        <v>41</v>
      </c>
      <c r="D72" s="41">
        <v>1</v>
      </c>
      <c r="E72" s="42">
        <f t="shared" si="8"/>
        <v>150</v>
      </c>
      <c r="F72" s="35">
        <v>0</v>
      </c>
      <c r="G72" s="35">
        <v>50</v>
      </c>
      <c r="H72" s="35">
        <v>0</v>
      </c>
      <c r="I72" s="56">
        <v>100</v>
      </c>
      <c r="J72" s="42">
        <f>D72*E72</f>
        <v>150</v>
      </c>
      <c r="K72" s="76" t="s">
        <v>84</v>
      </c>
      <c r="L72" s="72"/>
      <c r="M72" s="73"/>
      <c r="N72" s="74"/>
      <c r="O72" s="75"/>
      <c r="P72" s="75"/>
    </row>
    <row r="73" spans="1:16" s="5" customFormat="1" ht="34.5" customHeight="1">
      <c r="A73" s="30">
        <v>9</v>
      </c>
      <c r="B73" s="31" t="s">
        <v>93</v>
      </c>
      <c r="C73" s="38" t="s">
        <v>36</v>
      </c>
      <c r="D73" s="41">
        <v>1</v>
      </c>
      <c r="E73" s="42">
        <v>3200</v>
      </c>
      <c r="F73" s="35">
        <v>0</v>
      </c>
      <c r="G73" s="35">
        <v>3200</v>
      </c>
      <c r="H73" s="35">
        <v>0</v>
      </c>
      <c r="I73" s="56">
        <v>3200</v>
      </c>
      <c r="J73" s="42">
        <f>D73*E73</f>
        <v>3200</v>
      </c>
      <c r="K73" s="85" t="s">
        <v>102</v>
      </c>
      <c r="L73" s="72"/>
      <c r="M73" s="73"/>
      <c r="N73" s="74"/>
      <c r="O73" s="75"/>
      <c r="P73" s="75"/>
    </row>
    <row r="74" spans="1:16" s="7" customFormat="1" ht="39.75" customHeight="1">
      <c r="A74" s="30"/>
      <c r="B74" s="52" t="s">
        <v>45</v>
      </c>
      <c r="C74" s="44"/>
      <c r="D74" s="41"/>
      <c r="E74" s="32"/>
      <c r="F74" s="35"/>
      <c r="G74" s="35"/>
      <c r="H74" s="35"/>
      <c r="I74" s="41"/>
      <c r="J74" s="42">
        <f>SUM(J66:J73)</f>
        <v>7824</v>
      </c>
      <c r="K74" s="87"/>
      <c r="L74" s="87"/>
      <c r="M74" s="73"/>
      <c r="N74" s="82"/>
      <c r="O74" s="83"/>
      <c r="P74" s="83"/>
    </row>
    <row r="75" spans="1:16" s="3" customFormat="1" ht="44.25" customHeight="1">
      <c r="A75" s="50" t="s">
        <v>99</v>
      </c>
      <c r="B75" s="43" t="s">
        <v>103</v>
      </c>
      <c r="C75" s="51"/>
      <c r="D75" s="52"/>
      <c r="E75" s="53"/>
      <c r="F75" s="54"/>
      <c r="G75" s="41"/>
      <c r="H75" s="41"/>
      <c r="I75" s="102"/>
      <c r="J75" s="53"/>
      <c r="K75" s="52"/>
      <c r="L75" s="52"/>
      <c r="M75" s="61"/>
      <c r="N75" s="62"/>
      <c r="O75" s="62"/>
      <c r="P75" s="63"/>
    </row>
    <row r="76" spans="1:16" s="5" customFormat="1" ht="88.5">
      <c r="A76" s="30">
        <v>1</v>
      </c>
      <c r="B76" s="31" t="s">
        <v>63</v>
      </c>
      <c r="C76" s="30" t="s">
        <v>17</v>
      </c>
      <c r="D76" s="41">
        <v>35</v>
      </c>
      <c r="E76" s="32">
        <f>F76+G76+H76+I76</f>
        <v>135</v>
      </c>
      <c r="F76" s="35">
        <v>0</v>
      </c>
      <c r="G76" s="35">
        <v>15</v>
      </c>
      <c r="H76" s="35">
        <v>0</v>
      </c>
      <c r="I76" s="34">
        <v>120</v>
      </c>
      <c r="J76" s="42">
        <f>D76*(F76+G76+H76+I76)</f>
        <v>4725</v>
      </c>
      <c r="K76" s="72" t="s">
        <v>64</v>
      </c>
      <c r="L76" s="96" t="s">
        <v>65</v>
      </c>
      <c r="M76" s="73"/>
      <c r="N76" s="74"/>
      <c r="O76" s="75"/>
      <c r="P76" s="75"/>
    </row>
    <row r="77" spans="1:16" s="5" customFormat="1" ht="42" customHeight="1">
      <c r="A77" s="30">
        <v>2</v>
      </c>
      <c r="B77" s="31" t="s">
        <v>66</v>
      </c>
      <c r="C77" s="30" t="s">
        <v>17</v>
      </c>
      <c r="D77" s="41">
        <v>35</v>
      </c>
      <c r="E77" s="32">
        <f>F77+G77+H77+I77</f>
        <v>146</v>
      </c>
      <c r="F77" s="35">
        <v>0</v>
      </c>
      <c r="G77" s="35">
        <v>26</v>
      </c>
      <c r="H77" s="35">
        <v>0</v>
      </c>
      <c r="I77" s="34">
        <v>120</v>
      </c>
      <c r="J77" s="42">
        <f>D77*(F77+G77+H77+I77)</f>
        <v>5110</v>
      </c>
      <c r="K77" s="84" t="s">
        <v>104</v>
      </c>
      <c r="L77" s="96" t="s">
        <v>68</v>
      </c>
      <c r="M77" s="73"/>
      <c r="N77" s="74"/>
      <c r="O77" s="75"/>
      <c r="P77" s="75"/>
    </row>
    <row r="78" spans="1:16" s="3" customFormat="1" ht="50.25" customHeight="1">
      <c r="A78" s="17" t="s">
        <v>105</v>
      </c>
      <c r="B78" s="18" t="s">
        <v>106</v>
      </c>
      <c r="C78" s="21"/>
      <c r="D78" s="22"/>
      <c r="E78" s="23"/>
      <c r="F78" s="45"/>
      <c r="G78" s="46"/>
      <c r="H78" s="46"/>
      <c r="I78" s="88"/>
      <c r="J78" s="23"/>
      <c r="K78" s="52"/>
      <c r="L78" s="52"/>
      <c r="M78" s="61"/>
      <c r="N78" s="62"/>
      <c r="O78" s="62"/>
      <c r="P78" s="63"/>
    </row>
    <row r="79" spans="1:16" s="7" customFormat="1" ht="37.5" customHeight="1">
      <c r="A79" s="30">
        <v>1</v>
      </c>
      <c r="B79" s="47" t="s">
        <v>107</v>
      </c>
      <c r="C79" s="44" t="s">
        <v>49</v>
      </c>
      <c r="D79" s="41">
        <v>2</v>
      </c>
      <c r="E79" s="32">
        <f aca="true" t="shared" si="10" ref="E79:E87">F79+G79+H79+I79</f>
        <v>180</v>
      </c>
      <c r="F79" s="35">
        <v>0</v>
      </c>
      <c r="G79" s="35">
        <v>60</v>
      </c>
      <c r="H79" s="35">
        <v>0</v>
      </c>
      <c r="I79" s="41">
        <v>120</v>
      </c>
      <c r="J79" s="42">
        <f aca="true" t="shared" si="11" ref="J79:J87">D79*(F79+G79+H79+I79)</f>
        <v>360</v>
      </c>
      <c r="K79" s="89" t="s">
        <v>50</v>
      </c>
      <c r="L79" s="89"/>
      <c r="M79" s="73"/>
      <c r="N79" s="82"/>
      <c r="O79" s="83"/>
      <c r="P79" s="83"/>
    </row>
    <row r="80" spans="1:16" s="7" customFormat="1" ht="35.25" customHeight="1">
      <c r="A80" s="30">
        <v>2</v>
      </c>
      <c r="B80" s="47" t="s">
        <v>51</v>
      </c>
      <c r="C80" s="44" t="s">
        <v>17</v>
      </c>
      <c r="D80" s="41">
        <v>11</v>
      </c>
      <c r="E80" s="32">
        <f t="shared" si="10"/>
        <v>35</v>
      </c>
      <c r="F80" s="35">
        <v>0</v>
      </c>
      <c r="G80" s="35">
        <v>15</v>
      </c>
      <c r="H80" s="35">
        <v>0</v>
      </c>
      <c r="I80" s="41">
        <v>20</v>
      </c>
      <c r="J80" s="42">
        <f t="shared" si="11"/>
        <v>385</v>
      </c>
      <c r="K80" s="87" t="s">
        <v>52</v>
      </c>
      <c r="L80" s="87" t="s">
        <v>53</v>
      </c>
      <c r="M80" s="73"/>
      <c r="N80" s="82"/>
      <c r="O80" s="83"/>
      <c r="P80" s="83"/>
    </row>
    <row r="81" spans="1:16" s="5" customFormat="1" ht="103.5" customHeight="1">
      <c r="A81" s="30">
        <v>3</v>
      </c>
      <c r="B81" s="31" t="s">
        <v>63</v>
      </c>
      <c r="C81" s="30" t="s">
        <v>17</v>
      </c>
      <c r="D81" s="41">
        <v>20</v>
      </c>
      <c r="E81" s="32">
        <f t="shared" si="10"/>
        <v>40</v>
      </c>
      <c r="F81" s="35">
        <v>0</v>
      </c>
      <c r="G81" s="35">
        <v>15</v>
      </c>
      <c r="H81" s="35">
        <v>0</v>
      </c>
      <c r="I81" s="34">
        <v>25</v>
      </c>
      <c r="J81" s="42">
        <f t="shared" si="11"/>
        <v>800</v>
      </c>
      <c r="K81" s="72" t="s">
        <v>108</v>
      </c>
      <c r="L81" s="96" t="s">
        <v>65</v>
      </c>
      <c r="M81" s="73"/>
      <c r="N81" s="74"/>
      <c r="O81" s="75"/>
      <c r="P81" s="75"/>
    </row>
    <row r="82" spans="1:16" s="5" customFormat="1" ht="42" customHeight="1">
      <c r="A82" s="30">
        <v>4</v>
      </c>
      <c r="B82" s="31" t="s">
        <v>66</v>
      </c>
      <c r="C82" s="30" t="s">
        <v>17</v>
      </c>
      <c r="D82" s="41">
        <v>11</v>
      </c>
      <c r="E82" s="32">
        <f t="shared" si="10"/>
        <v>155</v>
      </c>
      <c r="F82" s="35">
        <v>0</v>
      </c>
      <c r="G82" s="15">
        <v>35</v>
      </c>
      <c r="H82" s="35">
        <v>0</v>
      </c>
      <c r="I82" s="34">
        <v>120</v>
      </c>
      <c r="J82" s="42">
        <f t="shared" si="11"/>
        <v>1705</v>
      </c>
      <c r="K82" s="84" t="s">
        <v>109</v>
      </c>
      <c r="L82" s="96" t="s">
        <v>68</v>
      </c>
      <c r="M82" s="73"/>
      <c r="N82" s="74"/>
      <c r="O82" s="75"/>
      <c r="P82" s="75"/>
    </row>
    <row r="83" spans="1:16" s="5" customFormat="1" ht="51">
      <c r="A83" s="30">
        <v>5</v>
      </c>
      <c r="B83" s="31" t="s">
        <v>69</v>
      </c>
      <c r="C83" s="30" t="s">
        <v>17</v>
      </c>
      <c r="D83" s="41">
        <v>42</v>
      </c>
      <c r="E83" s="32">
        <f t="shared" si="10"/>
        <v>155</v>
      </c>
      <c r="F83" s="35">
        <v>0</v>
      </c>
      <c r="G83" s="15">
        <v>35</v>
      </c>
      <c r="H83" s="35">
        <v>0</v>
      </c>
      <c r="I83" s="34">
        <v>120</v>
      </c>
      <c r="J83" s="42">
        <f t="shared" si="11"/>
        <v>6510</v>
      </c>
      <c r="K83" s="84" t="s">
        <v>110</v>
      </c>
      <c r="L83" s="96" t="s">
        <v>70</v>
      </c>
      <c r="M83" s="73"/>
      <c r="N83" s="74"/>
      <c r="O83" s="75"/>
      <c r="P83" s="75"/>
    </row>
    <row r="84" spans="1:16" s="5" customFormat="1" ht="90.75" customHeight="1">
      <c r="A84" s="30">
        <v>6</v>
      </c>
      <c r="B84" s="31" t="s">
        <v>111</v>
      </c>
      <c r="C84" s="30" t="s">
        <v>72</v>
      </c>
      <c r="D84" s="41">
        <v>2</v>
      </c>
      <c r="E84" s="32">
        <f t="shared" si="10"/>
        <v>600</v>
      </c>
      <c r="F84" s="35">
        <v>0</v>
      </c>
      <c r="G84" s="35">
        <v>100</v>
      </c>
      <c r="H84" s="35">
        <v>0</v>
      </c>
      <c r="I84" s="34">
        <v>500</v>
      </c>
      <c r="J84" s="42">
        <f t="shared" si="11"/>
        <v>1200</v>
      </c>
      <c r="K84" s="97" t="s">
        <v>112</v>
      </c>
      <c r="L84" s="97" t="s">
        <v>74</v>
      </c>
      <c r="M84" s="73"/>
      <c r="N84" s="74"/>
      <c r="O84" s="75"/>
      <c r="P84" s="75"/>
    </row>
    <row r="85" spans="1:16" s="5" customFormat="1" ht="48.75">
      <c r="A85" s="30">
        <v>7</v>
      </c>
      <c r="B85" s="31" t="s">
        <v>75</v>
      </c>
      <c r="C85" s="30" t="s">
        <v>72</v>
      </c>
      <c r="D85" s="34">
        <v>2</v>
      </c>
      <c r="E85" s="32">
        <f t="shared" si="10"/>
        <v>280</v>
      </c>
      <c r="F85" s="35">
        <v>0</v>
      </c>
      <c r="G85" s="35">
        <v>80</v>
      </c>
      <c r="H85" s="35">
        <v>0</v>
      </c>
      <c r="I85" s="34">
        <v>200</v>
      </c>
      <c r="J85" s="42">
        <f t="shared" si="11"/>
        <v>560</v>
      </c>
      <c r="K85" s="97" t="s">
        <v>76</v>
      </c>
      <c r="L85" s="97" t="s">
        <v>77</v>
      </c>
      <c r="M85" s="73"/>
      <c r="N85" s="74"/>
      <c r="O85" s="75"/>
      <c r="P85" s="75"/>
    </row>
    <row r="86" spans="1:16" s="7" customFormat="1" ht="59.25" customHeight="1">
      <c r="A86" s="44">
        <v>8</v>
      </c>
      <c r="B86" s="47" t="s">
        <v>113</v>
      </c>
      <c r="C86" s="44" t="s">
        <v>17</v>
      </c>
      <c r="D86" s="41">
        <v>11</v>
      </c>
      <c r="E86" s="32">
        <f t="shared" si="10"/>
        <v>125</v>
      </c>
      <c r="F86" s="35">
        <v>0</v>
      </c>
      <c r="G86" s="35">
        <v>25</v>
      </c>
      <c r="H86" s="35">
        <v>0</v>
      </c>
      <c r="I86" s="34">
        <v>100</v>
      </c>
      <c r="J86" s="42">
        <f t="shared" si="11"/>
        <v>1375</v>
      </c>
      <c r="K86" s="100" t="s">
        <v>114</v>
      </c>
      <c r="L86" s="87" t="s">
        <v>82</v>
      </c>
      <c r="M86" s="73"/>
      <c r="N86" s="82"/>
      <c r="O86" s="83"/>
      <c r="P86" s="83"/>
    </row>
    <row r="87" spans="1:18" s="6" customFormat="1" ht="53.25" customHeight="1">
      <c r="A87" s="36">
        <v>9</v>
      </c>
      <c r="B87" s="48" t="s">
        <v>87</v>
      </c>
      <c r="C87" s="55" t="s">
        <v>88</v>
      </c>
      <c r="D87" s="49">
        <v>2</v>
      </c>
      <c r="E87" s="32">
        <f t="shared" si="10"/>
        <v>850</v>
      </c>
      <c r="F87" s="15">
        <v>0</v>
      </c>
      <c r="G87" s="15">
        <v>0</v>
      </c>
      <c r="H87" s="15">
        <v>0</v>
      </c>
      <c r="I87" s="39">
        <v>850</v>
      </c>
      <c r="J87" s="42">
        <f t="shared" si="11"/>
        <v>1700</v>
      </c>
      <c r="K87" s="98" t="s">
        <v>89</v>
      </c>
      <c r="L87" s="99"/>
      <c r="M87" s="77"/>
      <c r="N87" s="77"/>
      <c r="P87" s="78"/>
      <c r="Q87" s="78"/>
      <c r="R87" s="103"/>
    </row>
    <row r="88" spans="1:16" s="7" customFormat="1" ht="39.75" customHeight="1">
      <c r="A88" s="30"/>
      <c r="B88" s="52" t="s">
        <v>45</v>
      </c>
      <c r="C88" s="44"/>
      <c r="D88" s="41"/>
      <c r="E88" s="32"/>
      <c r="F88" s="35"/>
      <c r="G88" s="35"/>
      <c r="H88" s="35"/>
      <c r="I88" s="41"/>
      <c r="J88" s="42">
        <f>SUM(J79:J87)</f>
        <v>14595</v>
      </c>
      <c r="K88" s="87"/>
      <c r="L88" s="87"/>
      <c r="M88" s="73"/>
      <c r="N88" s="82"/>
      <c r="O88" s="83"/>
      <c r="P88" s="83"/>
    </row>
    <row r="89" spans="1:16" s="3" customFormat="1" ht="42.75" customHeight="1">
      <c r="A89" s="17" t="s">
        <v>115</v>
      </c>
      <c r="B89" s="18" t="s">
        <v>116</v>
      </c>
      <c r="C89" s="21"/>
      <c r="D89" s="22"/>
      <c r="E89" s="23"/>
      <c r="F89" s="45"/>
      <c r="G89" s="46"/>
      <c r="H89" s="46"/>
      <c r="I89" s="88"/>
      <c r="J89" s="23"/>
      <c r="K89" s="52"/>
      <c r="L89" s="52"/>
      <c r="M89" s="61"/>
      <c r="N89" s="62"/>
      <c r="O89" s="62"/>
      <c r="P89" s="63"/>
    </row>
    <row r="90" spans="1:16" s="5" customFormat="1" ht="125.25" customHeight="1">
      <c r="A90" s="30" t="s">
        <v>117</v>
      </c>
      <c r="B90" s="33" t="s">
        <v>118</v>
      </c>
      <c r="C90" s="104" t="s">
        <v>119</v>
      </c>
      <c r="D90" s="34">
        <v>160</v>
      </c>
      <c r="E90" s="32">
        <f aca="true" t="shared" si="12" ref="E90:E96">F90+G90+H90+I90</f>
        <v>60</v>
      </c>
      <c r="F90" s="35">
        <v>0</v>
      </c>
      <c r="G90" s="35">
        <v>15</v>
      </c>
      <c r="H90" s="35">
        <v>0</v>
      </c>
      <c r="I90" s="34">
        <v>45</v>
      </c>
      <c r="J90" s="42">
        <f aca="true" t="shared" si="13" ref="J90:J98">D90*(F90+G90+H90+I90)</f>
        <v>9600</v>
      </c>
      <c r="K90" s="97" t="s">
        <v>120</v>
      </c>
      <c r="L90" s="97" t="s">
        <v>121</v>
      </c>
      <c r="M90" s="73"/>
      <c r="N90" s="74"/>
      <c r="O90" s="75"/>
      <c r="P90" s="75"/>
    </row>
    <row r="91" spans="1:16" s="5" customFormat="1" ht="87.75" customHeight="1">
      <c r="A91" s="30" t="s">
        <v>122</v>
      </c>
      <c r="B91" s="33" t="s">
        <v>123</v>
      </c>
      <c r="C91" s="104" t="s">
        <v>17</v>
      </c>
      <c r="D91" s="34">
        <v>160</v>
      </c>
      <c r="E91" s="32">
        <f t="shared" si="12"/>
        <v>15</v>
      </c>
      <c r="F91" s="35">
        <v>0</v>
      </c>
      <c r="G91" s="35">
        <v>5</v>
      </c>
      <c r="H91" s="35">
        <v>0</v>
      </c>
      <c r="I91" s="34">
        <v>10</v>
      </c>
      <c r="J91" s="42">
        <f t="shared" si="13"/>
        <v>2400</v>
      </c>
      <c r="K91" s="97" t="s">
        <v>124</v>
      </c>
      <c r="L91" s="97" t="s">
        <v>125</v>
      </c>
      <c r="M91" s="73"/>
      <c r="N91" s="74"/>
      <c r="O91" s="75"/>
      <c r="P91" s="75"/>
    </row>
    <row r="92" spans="1:16" s="7" customFormat="1" ht="42.75" customHeight="1">
      <c r="A92" s="30"/>
      <c r="B92" s="43" t="s">
        <v>45</v>
      </c>
      <c r="C92" s="44"/>
      <c r="D92" s="41"/>
      <c r="E92" s="32"/>
      <c r="F92" s="35"/>
      <c r="G92" s="35"/>
      <c r="H92" s="35"/>
      <c r="I92" s="41"/>
      <c r="J92" s="86">
        <f>SUM(J90:J91)</f>
        <v>12000</v>
      </c>
      <c r="K92" s="87"/>
      <c r="L92" s="87"/>
      <c r="M92" s="73"/>
      <c r="N92" s="82"/>
      <c r="O92" s="83"/>
      <c r="P92" s="83"/>
    </row>
    <row r="93" spans="1:16" s="3" customFormat="1" ht="42.75" customHeight="1">
      <c r="A93" s="17" t="s">
        <v>126</v>
      </c>
      <c r="B93" s="18" t="s">
        <v>127</v>
      </c>
      <c r="C93" s="21"/>
      <c r="D93" s="22"/>
      <c r="E93" s="23"/>
      <c r="F93" s="45"/>
      <c r="G93" s="46"/>
      <c r="H93" s="46"/>
      <c r="I93" s="88"/>
      <c r="J93" s="23"/>
      <c r="K93" s="52"/>
      <c r="L93" s="52"/>
      <c r="M93" s="61"/>
      <c r="N93" s="62"/>
      <c r="O93" s="62"/>
      <c r="P93" s="63"/>
    </row>
    <row r="94" spans="1:18" s="6" customFormat="1" ht="53.25" customHeight="1">
      <c r="A94" s="36">
        <v>1</v>
      </c>
      <c r="B94" s="105" t="s">
        <v>128</v>
      </c>
      <c r="C94" s="106" t="s">
        <v>36</v>
      </c>
      <c r="D94" s="49">
        <v>1</v>
      </c>
      <c r="E94" s="40">
        <v>5000</v>
      </c>
      <c r="F94" s="15">
        <v>0</v>
      </c>
      <c r="G94" s="15">
        <v>0</v>
      </c>
      <c r="H94" s="15">
        <v>0</v>
      </c>
      <c r="I94" s="55">
        <v>5000</v>
      </c>
      <c r="J94" s="79">
        <f t="shared" si="13"/>
        <v>5000</v>
      </c>
      <c r="K94" s="98" t="s">
        <v>129</v>
      </c>
      <c r="L94" s="99"/>
      <c r="M94" s="77"/>
      <c r="N94" s="77"/>
      <c r="P94" s="78"/>
      <c r="Q94" s="78"/>
      <c r="R94" s="103"/>
    </row>
    <row r="95" spans="1:16" s="5" customFormat="1" ht="35.25" customHeight="1">
      <c r="A95" s="38">
        <v>2</v>
      </c>
      <c r="B95" s="107" t="s">
        <v>130</v>
      </c>
      <c r="C95" s="36" t="s">
        <v>72</v>
      </c>
      <c r="D95" s="39">
        <v>2</v>
      </c>
      <c r="E95" s="40">
        <f t="shared" si="12"/>
        <v>1050</v>
      </c>
      <c r="F95" s="15">
        <v>0</v>
      </c>
      <c r="G95" s="15">
        <v>50</v>
      </c>
      <c r="H95" s="15">
        <v>0</v>
      </c>
      <c r="I95" s="49">
        <v>1000</v>
      </c>
      <c r="J95" s="79">
        <f t="shared" si="13"/>
        <v>2100</v>
      </c>
      <c r="K95" s="84" t="s">
        <v>131</v>
      </c>
      <c r="L95" s="109" t="s">
        <v>132</v>
      </c>
      <c r="M95" s="73"/>
      <c r="N95" s="74"/>
      <c r="O95" s="75"/>
      <c r="P95" s="75"/>
    </row>
    <row r="96" spans="1:16" s="5" customFormat="1" ht="35.25" customHeight="1">
      <c r="A96" s="38">
        <v>4</v>
      </c>
      <c r="B96" s="107" t="s">
        <v>133</v>
      </c>
      <c r="C96" s="36" t="s">
        <v>72</v>
      </c>
      <c r="D96" s="39">
        <v>2</v>
      </c>
      <c r="E96" s="40">
        <f t="shared" si="12"/>
        <v>1550</v>
      </c>
      <c r="F96" s="15">
        <v>0</v>
      </c>
      <c r="G96" s="15">
        <v>50</v>
      </c>
      <c r="H96" s="15">
        <v>0</v>
      </c>
      <c r="I96" s="49">
        <v>1500</v>
      </c>
      <c r="J96" s="79">
        <f t="shared" si="13"/>
        <v>3100</v>
      </c>
      <c r="K96" s="84" t="s">
        <v>134</v>
      </c>
      <c r="L96" s="109" t="s">
        <v>132</v>
      </c>
      <c r="M96" s="73"/>
      <c r="N96" s="74"/>
      <c r="O96" s="75"/>
      <c r="P96" s="75"/>
    </row>
    <row r="97" spans="1:16" s="5" customFormat="1" ht="35.25" customHeight="1">
      <c r="A97" s="38">
        <v>5</v>
      </c>
      <c r="B97" s="107" t="s">
        <v>135</v>
      </c>
      <c r="C97" s="36" t="s">
        <v>72</v>
      </c>
      <c r="D97" s="39">
        <v>2</v>
      </c>
      <c r="E97" s="40">
        <v>350</v>
      </c>
      <c r="F97" s="15">
        <v>0</v>
      </c>
      <c r="G97" s="15">
        <v>0</v>
      </c>
      <c r="H97" s="15">
        <v>0</v>
      </c>
      <c r="I97" s="49">
        <v>350</v>
      </c>
      <c r="J97" s="79">
        <f t="shared" si="13"/>
        <v>700</v>
      </c>
      <c r="K97" s="84" t="s">
        <v>136</v>
      </c>
      <c r="L97" s="109" t="s">
        <v>132</v>
      </c>
      <c r="M97" s="73"/>
      <c r="N97" s="74"/>
      <c r="O97" s="75"/>
      <c r="P97" s="75"/>
    </row>
    <row r="98" spans="1:16" s="5" customFormat="1" ht="35.25" customHeight="1">
      <c r="A98" s="38">
        <v>6</v>
      </c>
      <c r="B98" s="107" t="s">
        <v>137</v>
      </c>
      <c r="C98" s="36" t="s">
        <v>36</v>
      </c>
      <c r="D98" s="39">
        <v>2</v>
      </c>
      <c r="E98" s="40">
        <v>800</v>
      </c>
      <c r="F98" s="15">
        <v>0</v>
      </c>
      <c r="G98" s="15">
        <v>0</v>
      </c>
      <c r="H98" s="15">
        <v>0</v>
      </c>
      <c r="I98" s="49">
        <v>1000</v>
      </c>
      <c r="J98" s="79">
        <f t="shared" si="13"/>
        <v>2000</v>
      </c>
      <c r="K98" s="84" t="s">
        <v>138</v>
      </c>
      <c r="L98" s="109" t="s">
        <v>132</v>
      </c>
      <c r="M98" s="73"/>
      <c r="N98" s="74"/>
      <c r="O98" s="75"/>
      <c r="P98" s="75"/>
    </row>
    <row r="99" spans="1:16" s="7" customFormat="1" ht="42.75" customHeight="1">
      <c r="A99" s="30"/>
      <c r="B99" s="43" t="s">
        <v>45</v>
      </c>
      <c r="C99" s="44"/>
      <c r="D99" s="41"/>
      <c r="E99" s="32"/>
      <c r="F99" s="35"/>
      <c r="G99" s="35"/>
      <c r="H99" s="35"/>
      <c r="I99" s="41"/>
      <c r="J99" s="86">
        <f>SUM(J94:J98)</f>
        <v>12900</v>
      </c>
      <c r="K99" s="87"/>
      <c r="L99" s="87"/>
      <c r="M99" s="73"/>
      <c r="N99" s="82"/>
      <c r="O99" s="83"/>
      <c r="P99" s="83"/>
    </row>
    <row r="100" spans="1:16" s="3" customFormat="1" ht="42.75" customHeight="1">
      <c r="A100" s="17" t="s">
        <v>139</v>
      </c>
      <c r="B100" s="18" t="s">
        <v>140</v>
      </c>
      <c r="C100" s="21"/>
      <c r="D100" s="22"/>
      <c r="E100" s="23"/>
      <c r="F100" s="45"/>
      <c r="G100" s="46"/>
      <c r="H100" s="46"/>
      <c r="I100" s="88"/>
      <c r="J100" s="23"/>
      <c r="K100" s="52"/>
      <c r="L100" s="52"/>
      <c r="M100" s="61"/>
      <c r="N100" s="62"/>
      <c r="O100" s="62"/>
      <c r="P100" s="63"/>
    </row>
    <row r="101" spans="1:16" s="5" customFormat="1" ht="38.25">
      <c r="A101" s="30" t="s">
        <v>117</v>
      </c>
      <c r="B101" s="31" t="s">
        <v>141</v>
      </c>
      <c r="C101" s="30" t="s">
        <v>17</v>
      </c>
      <c r="D101" s="34">
        <v>160</v>
      </c>
      <c r="E101" s="32">
        <v>10</v>
      </c>
      <c r="F101" s="15">
        <v>0</v>
      </c>
      <c r="G101" s="15">
        <v>10</v>
      </c>
      <c r="H101" s="15">
        <v>0</v>
      </c>
      <c r="I101" s="49">
        <v>0</v>
      </c>
      <c r="J101" s="42">
        <f>D101*(F101+G101+H101+I101)</f>
        <v>1600</v>
      </c>
      <c r="K101" s="72" t="s">
        <v>142</v>
      </c>
      <c r="L101" s="72" t="s">
        <v>143</v>
      </c>
      <c r="M101" s="73"/>
      <c r="N101" s="74"/>
      <c r="O101" s="75"/>
      <c r="P101" s="75"/>
    </row>
    <row r="102" spans="1:16" s="5" customFormat="1" ht="33" customHeight="1">
      <c r="A102" s="30" t="s">
        <v>122</v>
      </c>
      <c r="B102" s="31" t="s">
        <v>144</v>
      </c>
      <c r="C102" s="30" t="s">
        <v>17</v>
      </c>
      <c r="D102" s="34">
        <v>160</v>
      </c>
      <c r="E102" s="32">
        <f>F102+G102+H102+I102</f>
        <v>25</v>
      </c>
      <c r="F102" s="35">
        <v>0</v>
      </c>
      <c r="G102" s="35">
        <v>10</v>
      </c>
      <c r="H102" s="35">
        <v>0</v>
      </c>
      <c r="I102" s="34">
        <v>15</v>
      </c>
      <c r="J102" s="42">
        <f>D102*(F102+G102+H102+I102)</f>
        <v>4000</v>
      </c>
      <c r="K102" s="72" t="s">
        <v>145</v>
      </c>
      <c r="L102" s="72" t="s">
        <v>146</v>
      </c>
      <c r="M102" s="73"/>
      <c r="N102" s="74"/>
      <c r="O102" s="75"/>
      <c r="P102" s="75"/>
    </row>
    <row r="103" spans="1:16" s="5" customFormat="1" ht="52.5" customHeight="1">
      <c r="A103" s="30" t="s">
        <v>147</v>
      </c>
      <c r="B103" s="31" t="s">
        <v>148</v>
      </c>
      <c r="C103" s="30" t="s">
        <v>17</v>
      </c>
      <c r="D103" s="34">
        <v>160</v>
      </c>
      <c r="E103" s="32">
        <v>5</v>
      </c>
      <c r="F103" s="35"/>
      <c r="G103" s="35"/>
      <c r="H103" s="35"/>
      <c r="I103" s="34">
        <v>6</v>
      </c>
      <c r="J103" s="42">
        <f>D103*(F103+G103+H103+I103)</f>
        <v>960</v>
      </c>
      <c r="K103" s="31" t="s">
        <v>149</v>
      </c>
      <c r="L103" s="31"/>
      <c r="M103" s="73"/>
      <c r="N103" s="74"/>
      <c r="O103" s="75"/>
      <c r="P103" s="75"/>
    </row>
    <row r="104" spans="1:15" s="5" customFormat="1" ht="72.75" customHeight="1">
      <c r="A104" s="30" t="s">
        <v>150</v>
      </c>
      <c r="B104" s="31" t="s">
        <v>151</v>
      </c>
      <c r="C104" s="30" t="s">
        <v>17</v>
      </c>
      <c r="D104" s="34">
        <v>160</v>
      </c>
      <c r="E104" s="32">
        <f>F104+G104+H104+I104</f>
        <v>8</v>
      </c>
      <c r="F104" s="35"/>
      <c r="G104" s="35"/>
      <c r="H104" s="35"/>
      <c r="I104" s="34">
        <v>8</v>
      </c>
      <c r="J104" s="42">
        <f>D104*(F104+G104+H104+I104)</f>
        <v>1280</v>
      </c>
      <c r="K104" s="31" t="s">
        <v>152</v>
      </c>
      <c r="L104" s="31"/>
      <c r="M104" s="74"/>
      <c r="N104" s="75"/>
      <c r="O104" s="75"/>
    </row>
    <row r="105" spans="1:16" s="8" customFormat="1" ht="45.75" customHeight="1">
      <c r="A105" s="30" t="s">
        <v>153</v>
      </c>
      <c r="B105" s="31" t="s">
        <v>154</v>
      </c>
      <c r="C105" s="30" t="s">
        <v>17</v>
      </c>
      <c r="D105" s="34">
        <v>160</v>
      </c>
      <c r="E105" s="32">
        <f>F105+G105+H105+I105</f>
        <v>6</v>
      </c>
      <c r="F105" s="35"/>
      <c r="G105" s="35"/>
      <c r="H105" s="35"/>
      <c r="I105" s="34">
        <v>6</v>
      </c>
      <c r="J105" s="42">
        <f>D105*(F105+G105+H105+I105)</f>
        <v>960</v>
      </c>
      <c r="K105" s="97" t="s">
        <v>155</v>
      </c>
      <c r="L105" s="31"/>
      <c r="M105" s="110"/>
      <c r="N105" s="110"/>
      <c r="O105" s="110"/>
      <c r="P105" s="110"/>
    </row>
    <row r="106" spans="1:16" s="7" customFormat="1" ht="28.5" customHeight="1">
      <c r="A106" s="30"/>
      <c r="B106" s="52" t="s">
        <v>45</v>
      </c>
      <c r="C106" s="44"/>
      <c r="D106" s="41"/>
      <c r="E106" s="32"/>
      <c r="F106" s="35"/>
      <c r="G106" s="35"/>
      <c r="H106" s="35"/>
      <c r="I106" s="41"/>
      <c r="J106" s="42">
        <f>SUM(J101:J105)</f>
        <v>8800</v>
      </c>
      <c r="K106" s="87"/>
      <c r="L106" s="87"/>
      <c r="M106" s="73"/>
      <c r="N106" s="82"/>
      <c r="O106" s="83"/>
      <c r="P106" s="83"/>
    </row>
    <row r="107" spans="1:16" s="7" customFormat="1" ht="33" customHeight="1">
      <c r="A107" s="30"/>
      <c r="B107" s="43" t="s">
        <v>156</v>
      </c>
      <c r="C107" s="44"/>
      <c r="D107" s="41"/>
      <c r="E107" s="32"/>
      <c r="F107" s="35"/>
      <c r="G107" s="35"/>
      <c r="H107" s="35"/>
      <c r="I107" s="41"/>
      <c r="J107" s="148">
        <f>J106+J99+J92+J88+J74+J64+J44+J34+J18+J54</f>
        <v>119535.7</v>
      </c>
      <c r="K107" s="149"/>
      <c r="L107" s="87"/>
      <c r="M107" s="73"/>
      <c r="N107" s="82"/>
      <c r="O107" s="83"/>
      <c r="P107" s="83"/>
    </row>
    <row r="108" spans="1:16" s="1" customFormat="1" ht="30" customHeight="1">
      <c r="A108" s="150" t="s">
        <v>157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57"/>
      <c r="N108" s="57"/>
      <c r="O108" s="57"/>
      <c r="P108" s="57"/>
    </row>
    <row r="109" spans="1:16" s="9" customFormat="1" ht="33.75" customHeight="1">
      <c r="A109" s="44" t="s">
        <v>117</v>
      </c>
      <c r="B109" s="108" t="s">
        <v>158</v>
      </c>
      <c r="C109" s="44" t="s">
        <v>36</v>
      </c>
      <c r="D109" s="51"/>
      <c r="E109" s="51"/>
      <c r="F109" s="35"/>
      <c r="G109" s="151" t="s">
        <v>159</v>
      </c>
      <c r="H109" s="152"/>
      <c r="I109" s="153"/>
      <c r="J109" s="154">
        <f>J107*0</f>
        <v>0</v>
      </c>
      <c r="K109" s="155"/>
      <c r="L109" s="111"/>
      <c r="M109" s="112"/>
      <c r="N109" s="112"/>
      <c r="O109" s="112"/>
      <c r="P109" s="112"/>
    </row>
    <row r="110" spans="1:16" s="9" customFormat="1" ht="22.5" customHeight="1">
      <c r="A110" s="150" t="s">
        <v>160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12"/>
      <c r="N110" s="112"/>
      <c r="O110" s="112"/>
      <c r="P110" s="112"/>
    </row>
    <row r="111" spans="1:16" s="9" customFormat="1" ht="34.5" customHeight="1">
      <c r="A111" s="44" t="s">
        <v>117</v>
      </c>
      <c r="B111" s="108" t="s">
        <v>161</v>
      </c>
      <c r="C111" s="44" t="s">
        <v>162</v>
      </c>
      <c r="D111" s="156" t="s">
        <v>163</v>
      </c>
      <c r="E111" s="157"/>
      <c r="F111" s="157"/>
      <c r="G111" s="157"/>
      <c r="H111" s="158"/>
      <c r="I111" s="52" t="s">
        <v>164</v>
      </c>
      <c r="J111" s="154">
        <v>0</v>
      </c>
      <c r="K111" s="155"/>
      <c r="L111" s="111"/>
      <c r="M111" s="112"/>
      <c r="N111" s="112"/>
      <c r="O111" s="112"/>
      <c r="P111" s="112"/>
    </row>
    <row r="112" spans="1:16" s="9" customFormat="1" ht="24.75" customHeight="1">
      <c r="A112" s="150" t="s">
        <v>165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12"/>
      <c r="N112" s="112"/>
      <c r="O112" s="112"/>
      <c r="P112" s="112"/>
    </row>
    <row r="113" spans="1:16" s="9" customFormat="1" ht="27.75" customHeight="1">
      <c r="A113" s="44">
        <v>1</v>
      </c>
      <c r="B113" s="108" t="s">
        <v>166</v>
      </c>
      <c r="C113" s="156" t="s">
        <v>167</v>
      </c>
      <c r="D113" s="157"/>
      <c r="E113" s="157"/>
      <c r="F113" s="157"/>
      <c r="G113" s="157"/>
      <c r="H113" s="157"/>
      <c r="I113" s="158"/>
      <c r="J113" s="159">
        <f>J107+J109+J111</f>
        <v>119535.7</v>
      </c>
      <c r="K113" s="153"/>
      <c r="L113" s="111"/>
      <c r="M113" s="112"/>
      <c r="N113" s="112"/>
      <c r="O113" s="112"/>
      <c r="P113" s="112"/>
    </row>
    <row r="114" spans="1:16" s="9" customFormat="1" ht="48" customHeight="1">
      <c r="A114" s="160" t="s">
        <v>168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12"/>
      <c r="N114" s="112"/>
      <c r="O114" s="112"/>
      <c r="P114" s="112"/>
    </row>
    <row r="115" spans="1:16" s="9" customFormat="1" ht="30.75" customHeight="1">
      <c r="A115" s="161" t="s">
        <v>169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12"/>
      <c r="N115" s="112"/>
      <c r="O115" s="112"/>
      <c r="P115" s="112"/>
    </row>
    <row r="116" spans="1:16" s="9" customFormat="1" ht="31.5" customHeight="1">
      <c r="A116" s="161" t="s">
        <v>170</v>
      </c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12"/>
      <c r="N116" s="112"/>
      <c r="O116" s="112"/>
      <c r="P116" s="112"/>
    </row>
    <row r="117" spans="1:16" s="9" customFormat="1" ht="30.75" customHeight="1">
      <c r="A117" s="161" t="s">
        <v>171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12"/>
      <c r="N117" s="112"/>
      <c r="O117" s="112"/>
      <c r="P117" s="112"/>
    </row>
    <row r="118" spans="1:16" s="9" customFormat="1" ht="32.25" customHeight="1">
      <c r="A118" s="161" t="s">
        <v>172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12"/>
      <c r="N118" s="112"/>
      <c r="O118" s="112"/>
      <c r="P118" s="112"/>
    </row>
    <row r="119" spans="1:16" s="9" customFormat="1" ht="30" customHeight="1">
      <c r="A119" s="161" t="s">
        <v>173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12"/>
      <c r="N119" s="112"/>
      <c r="O119" s="112"/>
      <c r="P119" s="112"/>
    </row>
    <row r="120" spans="1:16" s="9" customFormat="1" ht="28.5" customHeight="1">
      <c r="A120" s="161" t="s">
        <v>174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12"/>
      <c r="N120" s="112"/>
      <c r="O120" s="112"/>
      <c r="P120" s="112"/>
    </row>
    <row r="121" spans="1:16" s="9" customFormat="1" ht="30" customHeight="1">
      <c r="A121" s="161" t="s">
        <v>175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12"/>
      <c r="N121" s="112"/>
      <c r="O121" s="112"/>
      <c r="P121" s="112"/>
    </row>
    <row r="122" spans="1:16" s="9" customFormat="1" ht="30" customHeight="1">
      <c r="A122" s="161" t="s">
        <v>176</v>
      </c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12"/>
      <c r="N122" s="112"/>
      <c r="O122" s="112"/>
      <c r="P122" s="112"/>
    </row>
    <row r="123" spans="1:16" s="9" customFormat="1" ht="24.75" customHeight="1">
      <c r="A123" s="161" t="s">
        <v>177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12"/>
      <c r="N123" s="112"/>
      <c r="O123" s="112"/>
      <c r="P123" s="112"/>
    </row>
    <row r="124" spans="1:16" s="9" customFormat="1" ht="25.5" customHeight="1">
      <c r="A124" s="161" t="s">
        <v>178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12"/>
      <c r="N124" s="112"/>
      <c r="O124" s="112"/>
      <c r="P124" s="112"/>
    </row>
    <row r="125" spans="1:16" s="9" customFormat="1" ht="25.5" customHeight="1">
      <c r="A125" s="161" t="s">
        <v>179</v>
      </c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12"/>
      <c r="N125" s="112"/>
      <c r="O125" s="112"/>
      <c r="P125" s="112"/>
    </row>
    <row r="126" spans="1:16" s="9" customFormat="1" ht="25.5" customHeight="1">
      <c r="A126" s="161" t="s">
        <v>180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12"/>
      <c r="N126" s="112"/>
      <c r="O126" s="112"/>
      <c r="P126" s="112"/>
    </row>
    <row r="127" spans="1:16" s="9" customFormat="1" ht="27.75" customHeight="1">
      <c r="A127" s="161" t="s">
        <v>181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12"/>
      <c r="N127" s="112"/>
      <c r="O127" s="112"/>
      <c r="P127" s="112"/>
    </row>
    <row r="128" spans="1:16" s="9" customFormat="1" ht="24.75" customHeight="1">
      <c r="A128" s="161" t="s">
        <v>182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12"/>
      <c r="N128" s="112"/>
      <c r="O128" s="112"/>
      <c r="P128" s="112"/>
    </row>
    <row r="129" spans="1:16" s="9" customFormat="1" ht="30.75" customHeight="1">
      <c r="A129" s="161" t="s">
        <v>183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12"/>
      <c r="N129" s="112"/>
      <c r="O129" s="112"/>
      <c r="P129" s="112"/>
    </row>
    <row r="130" spans="1:12" ht="33.75" customHeight="1">
      <c r="A130" s="113"/>
      <c r="B130" s="114"/>
      <c r="C130" s="115"/>
      <c r="D130" s="116"/>
      <c r="E130" s="117"/>
      <c r="I130" s="116"/>
      <c r="J130" s="117"/>
      <c r="K130" s="144"/>
      <c r="L130" s="144"/>
    </row>
    <row r="131" spans="1:12" ht="33.75" customHeight="1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18"/>
    </row>
    <row r="132" spans="1:12" ht="33.75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19"/>
    </row>
    <row r="133" spans="1:12" ht="33.75" customHeight="1">
      <c r="A133" s="164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19"/>
    </row>
    <row r="134" spans="1:12" ht="19.5" customHeight="1">
      <c r="A134" s="164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19"/>
    </row>
    <row r="135" spans="1:12" ht="19.5" customHeight="1">
      <c r="A135" s="164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19"/>
    </row>
    <row r="136" spans="1:12" ht="19.5" customHeight="1">
      <c r="A136" s="164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19"/>
    </row>
    <row r="137" spans="1:12" ht="19.5" customHeight="1">
      <c r="A137" s="164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19"/>
    </row>
    <row r="138" spans="1:12" ht="19.5" customHeight="1">
      <c r="A138" s="164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19"/>
    </row>
    <row r="139" spans="1:12" ht="19.5" customHeight="1">
      <c r="A139" s="120"/>
      <c r="B139" s="121"/>
      <c r="C139" s="122"/>
      <c r="D139" s="123"/>
      <c r="E139" s="124"/>
      <c r="F139" s="79"/>
      <c r="G139" s="79"/>
      <c r="H139" s="79"/>
      <c r="I139" s="123"/>
      <c r="J139" s="124"/>
      <c r="K139" s="121"/>
      <c r="L139" s="121"/>
    </row>
    <row r="140" spans="1:12" ht="19.5" customHeight="1">
      <c r="A140" s="125"/>
      <c r="B140" s="47"/>
      <c r="C140" s="108"/>
      <c r="D140" s="126"/>
      <c r="E140" s="127"/>
      <c r="F140" s="39"/>
      <c r="G140" s="39"/>
      <c r="H140" s="39"/>
      <c r="I140" s="126"/>
      <c r="J140" s="127"/>
      <c r="K140" s="47"/>
      <c r="L140" s="47"/>
    </row>
    <row r="141" spans="1:12" ht="19.5" customHeight="1">
      <c r="A141" s="128"/>
      <c r="B141" s="129"/>
      <c r="C141" s="130"/>
      <c r="D141" s="131"/>
      <c r="E141" s="132"/>
      <c r="I141" s="131"/>
      <c r="J141" s="132"/>
      <c r="K141" s="145"/>
      <c r="L141" s="145"/>
    </row>
    <row r="142" spans="1:12" ht="19.5" customHeight="1">
      <c r="A142" s="128"/>
      <c r="B142" s="129"/>
      <c r="C142" s="130"/>
      <c r="D142" s="131"/>
      <c r="E142" s="132"/>
      <c r="I142" s="131"/>
      <c r="J142" s="132"/>
      <c r="K142" s="145"/>
      <c r="L142" s="145"/>
    </row>
    <row r="143" spans="1:12" ht="19.5" customHeight="1">
      <c r="A143" s="113"/>
      <c r="B143" s="133"/>
      <c r="C143" s="134"/>
      <c r="D143" s="135"/>
      <c r="E143" s="136"/>
      <c r="I143" s="135"/>
      <c r="J143" s="136"/>
      <c r="K143" s="144"/>
      <c r="L143" s="144"/>
    </row>
    <row r="144" spans="1:12" ht="19.5" customHeight="1">
      <c r="A144" s="113"/>
      <c r="B144" s="133"/>
      <c r="C144" s="134"/>
      <c r="D144" s="137"/>
      <c r="E144" s="117"/>
      <c r="F144" s="79"/>
      <c r="G144" s="79"/>
      <c r="H144" s="79"/>
      <c r="I144" s="137"/>
      <c r="J144" s="117"/>
      <c r="K144" s="144"/>
      <c r="L144" s="144"/>
    </row>
    <row r="145" spans="1:12" ht="19.5" customHeight="1">
      <c r="A145" s="113"/>
      <c r="B145" s="133"/>
      <c r="C145" s="134"/>
      <c r="D145" s="137"/>
      <c r="E145" s="117"/>
      <c r="F145" s="79"/>
      <c r="G145" s="79"/>
      <c r="H145" s="79"/>
      <c r="I145" s="137"/>
      <c r="J145" s="117"/>
      <c r="K145" s="144"/>
      <c r="L145" s="144"/>
    </row>
    <row r="146" spans="1:12" ht="19.5" customHeight="1">
      <c r="A146" s="113"/>
      <c r="B146" s="133"/>
      <c r="C146" s="138"/>
      <c r="D146" s="137"/>
      <c r="E146" s="117"/>
      <c r="F146" s="79"/>
      <c r="G146" s="79"/>
      <c r="H146" s="79"/>
      <c r="I146" s="137"/>
      <c r="J146" s="117"/>
      <c r="K146" s="144"/>
      <c r="L146" s="144"/>
    </row>
    <row r="147" spans="1:12" ht="19.5" customHeight="1">
      <c r="A147" s="113"/>
      <c r="B147" s="133"/>
      <c r="C147" s="138"/>
      <c r="D147" s="137"/>
      <c r="E147" s="117"/>
      <c r="F147" s="139"/>
      <c r="G147" s="139"/>
      <c r="H147" s="139"/>
      <c r="I147" s="137"/>
      <c r="J147" s="117"/>
      <c r="K147" s="144"/>
      <c r="L147" s="144"/>
    </row>
    <row r="148" spans="1:12" ht="19.5" customHeight="1">
      <c r="A148" s="113"/>
      <c r="B148" s="133"/>
      <c r="C148" s="134"/>
      <c r="D148" s="137"/>
      <c r="E148" s="117"/>
      <c r="I148" s="137"/>
      <c r="J148" s="117"/>
      <c r="K148" s="144"/>
      <c r="L148" s="144"/>
    </row>
    <row r="149" spans="1:12" ht="19.5" customHeight="1">
      <c r="A149" s="113"/>
      <c r="B149" s="133"/>
      <c r="C149" s="134"/>
      <c r="D149" s="137"/>
      <c r="E149" s="117"/>
      <c r="I149" s="137"/>
      <c r="J149" s="117"/>
      <c r="K149" s="144"/>
      <c r="L149" s="144"/>
    </row>
    <row r="150" spans="1:12" ht="19.5" customHeight="1">
      <c r="A150" s="113"/>
      <c r="B150" s="133"/>
      <c r="C150" s="134"/>
      <c r="D150" s="137"/>
      <c r="E150" s="117"/>
      <c r="I150" s="137"/>
      <c r="J150" s="117"/>
      <c r="K150" s="144"/>
      <c r="L150" s="144"/>
    </row>
    <row r="151" spans="1:12" ht="19.5" customHeight="1">
      <c r="A151" s="113"/>
      <c r="B151" s="133"/>
      <c r="C151" s="134"/>
      <c r="D151" s="137"/>
      <c r="E151" s="117"/>
      <c r="I151" s="137"/>
      <c r="J151" s="117"/>
      <c r="K151" s="144"/>
      <c r="L151" s="144"/>
    </row>
    <row r="152" spans="1:12" ht="19.5" customHeight="1">
      <c r="A152" s="113"/>
      <c r="B152" s="133"/>
      <c r="C152" s="134"/>
      <c r="D152" s="137"/>
      <c r="E152" s="117"/>
      <c r="I152" s="137"/>
      <c r="J152" s="117"/>
      <c r="K152" s="144"/>
      <c r="L152" s="144"/>
    </row>
    <row r="153" spans="1:12" ht="19.5" customHeight="1">
      <c r="A153" s="113"/>
      <c r="B153" s="133"/>
      <c r="C153" s="134"/>
      <c r="D153" s="137"/>
      <c r="E153" s="117"/>
      <c r="I153" s="137"/>
      <c r="J153" s="117"/>
      <c r="K153" s="144"/>
      <c r="L153" s="144"/>
    </row>
    <row r="154" spans="1:12" ht="19.5" customHeight="1">
      <c r="A154" s="113"/>
      <c r="B154" s="133"/>
      <c r="C154" s="134"/>
      <c r="D154" s="137"/>
      <c r="E154" s="117"/>
      <c r="I154" s="137"/>
      <c r="J154" s="117"/>
      <c r="K154" s="144"/>
      <c r="L154" s="144"/>
    </row>
    <row r="155" spans="1:12" ht="19.5" customHeight="1">
      <c r="A155" s="113"/>
      <c r="B155" s="133"/>
      <c r="C155" s="134"/>
      <c r="D155" s="137"/>
      <c r="E155" s="117"/>
      <c r="I155" s="137"/>
      <c r="J155" s="117"/>
      <c r="K155" s="144"/>
      <c r="L155" s="144"/>
    </row>
    <row r="156" spans="1:12" ht="19.5" customHeight="1">
      <c r="A156" s="113"/>
      <c r="B156" s="133"/>
      <c r="C156" s="134"/>
      <c r="D156" s="137"/>
      <c r="E156" s="117"/>
      <c r="I156" s="137"/>
      <c r="J156" s="117"/>
      <c r="K156" s="144"/>
      <c r="L156" s="144"/>
    </row>
    <row r="157" spans="1:12" ht="19.5" customHeight="1">
      <c r="A157" s="113"/>
      <c r="B157" s="133"/>
      <c r="C157" s="134"/>
      <c r="D157" s="137"/>
      <c r="E157" s="117"/>
      <c r="I157" s="137"/>
      <c r="J157" s="117"/>
      <c r="K157" s="144"/>
      <c r="L157" s="144"/>
    </row>
    <row r="158" spans="1:12" ht="19.5" customHeight="1">
      <c r="A158" s="113"/>
      <c r="B158" s="133"/>
      <c r="C158" s="134"/>
      <c r="D158" s="137"/>
      <c r="E158" s="117"/>
      <c r="I158" s="137"/>
      <c r="J158" s="117"/>
      <c r="K158" s="144"/>
      <c r="L158" s="144"/>
    </row>
    <row r="159" spans="1:12" ht="19.5" customHeight="1">
      <c r="A159" s="113"/>
      <c r="B159" s="133"/>
      <c r="C159" s="134"/>
      <c r="D159" s="137"/>
      <c r="E159" s="117"/>
      <c r="I159" s="137"/>
      <c r="J159" s="117"/>
      <c r="K159" s="144"/>
      <c r="L159" s="144"/>
    </row>
    <row r="160" spans="1:12" ht="19.5" customHeight="1">
      <c r="A160" s="113"/>
      <c r="B160" s="133"/>
      <c r="C160" s="134"/>
      <c r="D160" s="137"/>
      <c r="E160" s="117"/>
      <c r="I160" s="137"/>
      <c r="J160" s="117"/>
      <c r="K160" s="144"/>
      <c r="L160" s="144"/>
    </row>
    <row r="161" spans="1:12" ht="19.5" customHeight="1">
      <c r="A161" s="113"/>
      <c r="B161" s="133"/>
      <c r="C161" s="134"/>
      <c r="D161" s="137"/>
      <c r="E161" s="117"/>
      <c r="I161" s="137"/>
      <c r="J161" s="117"/>
      <c r="K161" s="144"/>
      <c r="L161" s="144"/>
    </row>
    <row r="162" spans="1:12" ht="19.5" customHeight="1">
      <c r="A162" s="113"/>
      <c r="B162" s="133"/>
      <c r="C162" s="134"/>
      <c r="D162" s="137"/>
      <c r="E162" s="117"/>
      <c r="I162" s="137"/>
      <c r="J162" s="117"/>
      <c r="K162" s="144"/>
      <c r="L162" s="144"/>
    </row>
    <row r="163" spans="1:12" ht="19.5" customHeight="1">
      <c r="A163" s="113"/>
      <c r="B163" s="133"/>
      <c r="C163" s="134"/>
      <c r="D163" s="137"/>
      <c r="E163" s="117"/>
      <c r="I163" s="137"/>
      <c r="J163" s="117"/>
      <c r="K163" s="144"/>
      <c r="L163" s="144"/>
    </row>
    <row r="164" spans="1:12" ht="19.5" customHeight="1">
      <c r="A164" s="113"/>
      <c r="B164" s="133"/>
      <c r="C164" s="134"/>
      <c r="D164" s="137"/>
      <c r="E164" s="117"/>
      <c r="I164" s="137"/>
      <c r="J164" s="117"/>
      <c r="K164" s="144"/>
      <c r="L164" s="144"/>
    </row>
    <row r="165" spans="1:12" ht="19.5" customHeight="1">
      <c r="A165" s="113"/>
      <c r="B165" s="133"/>
      <c r="C165" s="134"/>
      <c r="D165" s="137"/>
      <c r="E165" s="117"/>
      <c r="I165" s="137"/>
      <c r="J165" s="117"/>
      <c r="K165" s="144"/>
      <c r="L165" s="144"/>
    </row>
    <row r="166" spans="1:12" ht="19.5" customHeight="1">
      <c r="A166" s="113"/>
      <c r="B166" s="133"/>
      <c r="C166" s="134"/>
      <c r="D166" s="137"/>
      <c r="E166" s="117"/>
      <c r="I166" s="137"/>
      <c r="J166" s="117"/>
      <c r="K166" s="144"/>
      <c r="L166" s="144"/>
    </row>
    <row r="167" spans="1:12" ht="19.5" customHeight="1">
      <c r="A167" s="113"/>
      <c r="B167" s="133"/>
      <c r="C167" s="134"/>
      <c r="D167" s="137"/>
      <c r="E167" s="117"/>
      <c r="I167" s="137"/>
      <c r="J167" s="117"/>
      <c r="K167" s="144"/>
      <c r="L167" s="144"/>
    </row>
    <row r="168" spans="1:12" ht="19.5" customHeight="1">
      <c r="A168" s="113"/>
      <c r="B168" s="133"/>
      <c r="C168" s="134"/>
      <c r="D168" s="137"/>
      <c r="E168" s="117"/>
      <c r="I168" s="137"/>
      <c r="J168" s="117"/>
      <c r="K168" s="144"/>
      <c r="L168" s="144"/>
    </row>
    <row r="169" spans="1:12" ht="19.5" customHeight="1">
      <c r="A169" s="113"/>
      <c r="B169" s="133"/>
      <c r="C169" s="134"/>
      <c r="D169" s="137"/>
      <c r="E169" s="117"/>
      <c r="I169" s="137"/>
      <c r="J169" s="117"/>
      <c r="K169" s="144"/>
      <c r="L169" s="144"/>
    </row>
    <row r="170" spans="1:12" ht="19.5" customHeight="1">
      <c r="A170" s="113"/>
      <c r="B170" s="133"/>
      <c r="C170" s="134"/>
      <c r="D170" s="137"/>
      <c r="E170" s="117"/>
      <c r="I170" s="137"/>
      <c r="J170" s="117"/>
      <c r="K170" s="144"/>
      <c r="L170" s="144"/>
    </row>
    <row r="171" spans="1:12" ht="19.5" customHeight="1">
      <c r="A171" s="113"/>
      <c r="B171" s="133"/>
      <c r="C171" s="134"/>
      <c r="D171" s="137"/>
      <c r="E171" s="117"/>
      <c r="I171" s="137"/>
      <c r="J171" s="117"/>
      <c r="K171" s="144"/>
      <c r="L171" s="144"/>
    </row>
    <row r="172" spans="1:12" ht="19.5" customHeight="1">
      <c r="A172" s="113"/>
      <c r="B172" s="133"/>
      <c r="C172" s="134"/>
      <c r="D172" s="137"/>
      <c r="E172" s="117"/>
      <c r="I172" s="137"/>
      <c r="J172" s="117"/>
      <c r="K172" s="144"/>
      <c r="L172" s="144"/>
    </row>
    <row r="173" spans="1:12" ht="19.5" customHeight="1">
      <c r="A173" s="113"/>
      <c r="B173" s="133"/>
      <c r="C173" s="134"/>
      <c r="D173" s="137"/>
      <c r="E173" s="117"/>
      <c r="I173" s="137"/>
      <c r="J173" s="117"/>
      <c r="K173" s="144"/>
      <c r="L173" s="144"/>
    </row>
    <row r="174" spans="1:12" ht="19.5" customHeight="1">
      <c r="A174" s="113"/>
      <c r="B174" s="133"/>
      <c r="C174" s="134"/>
      <c r="D174" s="137"/>
      <c r="E174" s="117"/>
      <c r="I174" s="137"/>
      <c r="J174" s="117"/>
      <c r="K174" s="144"/>
      <c r="L174" s="144"/>
    </row>
    <row r="175" spans="1:12" ht="19.5" customHeight="1">
      <c r="A175" s="113"/>
      <c r="B175" s="133"/>
      <c r="C175" s="134"/>
      <c r="D175" s="137"/>
      <c r="E175" s="117"/>
      <c r="I175" s="137"/>
      <c r="J175" s="117"/>
      <c r="K175" s="144"/>
      <c r="L175" s="144"/>
    </row>
    <row r="176" spans="1:12" ht="19.5" customHeight="1">
      <c r="A176" s="140"/>
      <c r="B176" s="141"/>
      <c r="C176" s="142"/>
      <c r="D176" s="143"/>
      <c r="E176" s="127"/>
      <c r="I176" s="143"/>
      <c r="J176" s="127"/>
      <c r="K176" s="141"/>
      <c r="L176" s="141"/>
    </row>
    <row r="177" spans="1:12" ht="19.5" customHeight="1">
      <c r="A177" s="120"/>
      <c r="B177" s="121"/>
      <c r="C177" s="122"/>
      <c r="D177" s="123"/>
      <c r="E177" s="124"/>
      <c r="I177" s="123"/>
      <c r="J177" s="124"/>
      <c r="K177" s="121"/>
      <c r="L177" s="121"/>
    </row>
    <row r="178" spans="1:12" ht="19.5" customHeight="1">
      <c r="A178" s="120"/>
      <c r="B178" s="121"/>
      <c r="C178" s="122"/>
      <c r="D178" s="123"/>
      <c r="E178" s="124"/>
      <c r="I178" s="123"/>
      <c r="J178" s="124"/>
      <c r="K178" s="121"/>
      <c r="L178" s="121"/>
    </row>
    <row r="179" spans="1:12" ht="19.5" customHeight="1">
      <c r="A179" s="125"/>
      <c r="B179" s="47"/>
      <c r="C179" s="108"/>
      <c r="D179" s="126"/>
      <c r="E179" s="127"/>
      <c r="I179" s="126"/>
      <c r="J179" s="127"/>
      <c r="K179" s="47"/>
      <c r="L179" s="47"/>
    </row>
    <row r="180" spans="1:12" ht="19.5" customHeight="1">
      <c r="A180" s="128"/>
      <c r="B180" s="129"/>
      <c r="C180" s="130"/>
      <c r="D180" s="131"/>
      <c r="E180" s="132"/>
      <c r="I180" s="131"/>
      <c r="J180" s="132"/>
      <c r="K180" s="145"/>
      <c r="L180" s="145"/>
    </row>
    <row r="181" spans="1:12" ht="19.5" customHeight="1">
      <c r="A181" s="128"/>
      <c r="B181" s="129"/>
      <c r="C181" s="130"/>
      <c r="D181" s="131"/>
      <c r="E181" s="132"/>
      <c r="I181" s="131"/>
      <c r="J181" s="132"/>
      <c r="K181" s="145"/>
      <c r="L181" s="145"/>
    </row>
    <row r="182" spans="1:12" ht="19.5" customHeight="1">
      <c r="A182" s="113"/>
      <c r="B182" s="133"/>
      <c r="C182" s="134"/>
      <c r="D182" s="135"/>
      <c r="E182" s="136"/>
      <c r="I182" s="135"/>
      <c r="J182" s="136"/>
      <c r="K182" s="144"/>
      <c r="L182" s="144"/>
    </row>
    <row r="183" spans="1:12" ht="19.5" customHeight="1">
      <c r="A183" s="113"/>
      <c r="B183" s="133"/>
      <c r="C183" s="134"/>
      <c r="D183" s="137"/>
      <c r="E183" s="117"/>
      <c r="I183" s="137"/>
      <c r="J183" s="117"/>
      <c r="K183" s="144"/>
      <c r="L183" s="144"/>
    </row>
    <row r="184" spans="1:12" ht="19.5" customHeight="1">
      <c r="A184" s="113"/>
      <c r="B184" s="133"/>
      <c r="C184" s="138"/>
      <c r="D184" s="137"/>
      <c r="E184" s="117"/>
      <c r="I184" s="137"/>
      <c r="J184" s="117"/>
      <c r="K184" s="144"/>
      <c r="L184" s="144"/>
    </row>
    <row r="185" spans="1:12" ht="19.5" customHeight="1">
      <c r="A185" s="113"/>
      <c r="B185" s="133"/>
      <c r="C185" s="138"/>
      <c r="D185" s="137"/>
      <c r="E185" s="117"/>
      <c r="I185" s="137"/>
      <c r="J185" s="117"/>
      <c r="K185" s="144"/>
      <c r="L185" s="144"/>
    </row>
    <row r="186" spans="1:12" ht="19.5" customHeight="1">
      <c r="A186" s="113"/>
      <c r="B186" s="133"/>
      <c r="C186" s="134"/>
      <c r="D186" s="137"/>
      <c r="E186" s="117"/>
      <c r="I186" s="137"/>
      <c r="J186" s="117"/>
      <c r="K186" s="144"/>
      <c r="L186" s="144"/>
    </row>
    <row r="187" spans="1:12" ht="19.5" customHeight="1">
      <c r="A187" s="113"/>
      <c r="B187" s="133"/>
      <c r="C187" s="138"/>
      <c r="D187" s="137"/>
      <c r="E187" s="117"/>
      <c r="I187" s="137"/>
      <c r="J187" s="117"/>
      <c r="K187" s="144"/>
      <c r="L187" s="144"/>
    </row>
    <row r="188" spans="1:12" ht="19.5" customHeight="1">
      <c r="A188" s="113"/>
      <c r="B188" s="133"/>
      <c r="C188" s="138"/>
      <c r="D188" s="137"/>
      <c r="E188" s="117"/>
      <c r="I188" s="137"/>
      <c r="J188" s="117"/>
      <c r="K188" s="144"/>
      <c r="L188" s="144"/>
    </row>
    <row r="189" spans="1:12" ht="19.5" customHeight="1">
      <c r="A189" s="113"/>
      <c r="B189" s="133"/>
      <c r="C189" s="138"/>
      <c r="D189" s="137"/>
      <c r="E189" s="117"/>
      <c r="I189" s="137"/>
      <c r="J189" s="117"/>
      <c r="K189" s="144"/>
      <c r="L189" s="144"/>
    </row>
    <row r="190" spans="1:12" ht="19.5" customHeight="1">
      <c r="A190" s="113"/>
      <c r="B190" s="133"/>
      <c r="C190" s="134"/>
      <c r="D190" s="137"/>
      <c r="E190" s="117"/>
      <c r="I190" s="137"/>
      <c r="J190" s="117"/>
      <c r="K190" s="144"/>
      <c r="L190" s="144"/>
    </row>
    <row r="191" spans="1:12" ht="19.5" customHeight="1">
      <c r="A191" s="113"/>
      <c r="B191" s="133"/>
      <c r="C191" s="134"/>
      <c r="D191" s="137"/>
      <c r="E191" s="117"/>
      <c r="I191" s="137"/>
      <c r="J191" s="117"/>
      <c r="K191" s="144"/>
      <c r="L191" s="144"/>
    </row>
    <row r="192" spans="1:12" ht="19.5" customHeight="1">
      <c r="A192" s="113"/>
      <c r="B192" s="133"/>
      <c r="C192" s="134"/>
      <c r="D192" s="137"/>
      <c r="E192" s="117"/>
      <c r="I192" s="137"/>
      <c r="J192" s="117"/>
      <c r="K192" s="144"/>
      <c r="L192" s="144"/>
    </row>
    <row r="193" spans="1:12" ht="19.5" customHeight="1">
      <c r="A193" s="113"/>
      <c r="B193" s="133"/>
      <c r="C193" s="138"/>
      <c r="D193" s="137"/>
      <c r="E193" s="117"/>
      <c r="I193" s="137"/>
      <c r="J193" s="117"/>
      <c r="K193" s="144"/>
      <c r="L193" s="144"/>
    </row>
    <row r="194" spans="1:12" ht="19.5" customHeight="1">
      <c r="A194" s="113"/>
      <c r="B194" s="133"/>
      <c r="C194" s="138"/>
      <c r="D194" s="137"/>
      <c r="E194" s="117"/>
      <c r="I194" s="137"/>
      <c r="J194" s="117"/>
      <c r="K194" s="144"/>
      <c r="L194" s="144"/>
    </row>
    <row r="195" spans="1:12" ht="19.5" customHeight="1">
      <c r="A195" s="113"/>
      <c r="B195" s="133"/>
      <c r="C195" s="138"/>
      <c r="D195" s="137"/>
      <c r="E195" s="117"/>
      <c r="I195" s="137"/>
      <c r="J195" s="117"/>
      <c r="K195" s="144"/>
      <c r="L195" s="144"/>
    </row>
    <row r="196" spans="1:12" ht="19.5" customHeight="1">
      <c r="A196" s="113"/>
      <c r="B196" s="133"/>
      <c r="C196" s="134"/>
      <c r="D196" s="137"/>
      <c r="E196" s="117"/>
      <c r="I196" s="137"/>
      <c r="J196" s="117"/>
      <c r="K196" s="144"/>
      <c r="L196" s="144"/>
    </row>
    <row r="197" spans="1:12" ht="19.5" customHeight="1">
      <c r="A197" s="113"/>
      <c r="B197" s="133"/>
      <c r="C197" s="134"/>
      <c r="D197" s="137"/>
      <c r="E197" s="117"/>
      <c r="I197" s="137"/>
      <c r="J197" s="117"/>
      <c r="K197" s="144"/>
      <c r="L197" s="144"/>
    </row>
    <row r="198" spans="1:12" ht="19.5" customHeight="1">
      <c r="A198" s="113"/>
      <c r="B198" s="133"/>
      <c r="C198" s="134"/>
      <c r="D198" s="137"/>
      <c r="E198" s="117"/>
      <c r="I198" s="137"/>
      <c r="J198" s="117"/>
      <c r="K198" s="144"/>
      <c r="L198" s="144"/>
    </row>
    <row r="199" spans="1:12" ht="19.5" customHeight="1">
      <c r="A199" s="113"/>
      <c r="B199" s="133"/>
      <c r="C199" s="134"/>
      <c r="D199" s="137"/>
      <c r="E199" s="117"/>
      <c r="I199" s="137"/>
      <c r="J199" s="117"/>
      <c r="K199" s="144"/>
      <c r="L199" s="144"/>
    </row>
    <row r="200" spans="1:12" ht="19.5" customHeight="1">
      <c r="A200" s="113"/>
      <c r="B200" s="133"/>
      <c r="C200" s="134"/>
      <c r="D200" s="137"/>
      <c r="E200" s="117"/>
      <c r="I200" s="137"/>
      <c r="J200" s="117"/>
      <c r="K200" s="144"/>
      <c r="L200" s="144"/>
    </row>
    <row r="201" spans="1:12" ht="19.5" customHeight="1">
      <c r="A201" s="113"/>
      <c r="B201" s="133"/>
      <c r="C201" s="134"/>
      <c r="D201" s="137"/>
      <c r="E201" s="117"/>
      <c r="I201" s="137"/>
      <c r="J201" s="117"/>
      <c r="K201" s="144"/>
      <c r="L201" s="144"/>
    </row>
    <row r="202" spans="1:12" ht="19.5" customHeight="1">
      <c r="A202" s="113"/>
      <c r="B202" s="133"/>
      <c r="C202" s="134"/>
      <c r="D202" s="137"/>
      <c r="E202" s="117"/>
      <c r="I202" s="137"/>
      <c r="J202" s="117"/>
      <c r="K202" s="144"/>
      <c r="L202" s="144"/>
    </row>
    <row r="203" spans="1:12" ht="19.5" customHeight="1">
      <c r="A203" s="113"/>
      <c r="B203" s="133"/>
      <c r="C203" s="134"/>
      <c r="D203" s="137"/>
      <c r="E203" s="117"/>
      <c r="I203" s="137"/>
      <c r="J203" s="117"/>
      <c r="K203" s="144"/>
      <c r="L203" s="144"/>
    </row>
    <row r="204" spans="1:12" ht="19.5" customHeight="1">
      <c r="A204" s="113"/>
      <c r="B204" s="133"/>
      <c r="C204" s="134"/>
      <c r="D204" s="137"/>
      <c r="E204" s="117"/>
      <c r="I204" s="137"/>
      <c r="J204" s="117"/>
      <c r="K204" s="144"/>
      <c r="L204" s="144"/>
    </row>
    <row r="205" spans="1:12" ht="19.5" customHeight="1">
      <c r="A205" s="113"/>
      <c r="B205" s="133"/>
      <c r="C205" s="134"/>
      <c r="D205" s="137"/>
      <c r="E205" s="117"/>
      <c r="I205" s="137"/>
      <c r="J205" s="117"/>
      <c r="K205" s="144"/>
      <c r="L205" s="144"/>
    </row>
    <row r="206" spans="1:12" ht="19.5" customHeight="1">
      <c r="A206" s="113"/>
      <c r="B206" s="133"/>
      <c r="C206" s="134"/>
      <c r="D206" s="137"/>
      <c r="E206" s="117"/>
      <c r="I206" s="137"/>
      <c r="J206" s="117"/>
      <c r="K206" s="144"/>
      <c r="L206" s="144"/>
    </row>
    <row r="207" spans="1:12" ht="19.5" customHeight="1">
      <c r="A207" s="113"/>
      <c r="B207" s="133"/>
      <c r="C207" s="134"/>
      <c r="D207" s="137"/>
      <c r="E207" s="117"/>
      <c r="I207" s="137"/>
      <c r="J207" s="117"/>
      <c r="K207" s="144"/>
      <c r="L207" s="144"/>
    </row>
    <row r="208" spans="1:12" ht="19.5" customHeight="1">
      <c r="A208" s="113"/>
      <c r="B208" s="133"/>
      <c r="C208" s="134"/>
      <c r="D208" s="135"/>
      <c r="E208" s="136"/>
      <c r="I208" s="135"/>
      <c r="J208" s="136"/>
      <c r="K208" s="144"/>
      <c r="L208" s="144"/>
    </row>
    <row r="209" spans="1:12" ht="19.5" customHeight="1">
      <c r="A209" s="113"/>
      <c r="B209" s="133"/>
      <c r="C209" s="134"/>
      <c r="D209" s="137"/>
      <c r="E209" s="117"/>
      <c r="I209" s="137"/>
      <c r="J209" s="117"/>
      <c r="K209" s="144"/>
      <c r="L209" s="144"/>
    </row>
    <row r="210" spans="1:12" ht="19.5" customHeight="1">
      <c r="A210" s="113"/>
      <c r="B210" s="133"/>
      <c r="C210" s="134"/>
      <c r="D210" s="137"/>
      <c r="E210" s="117"/>
      <c r="I210" s="137"/>
      <c r="J210" s="117"/>
      <c r="K210" s="144"/>
      <c r="L210" s="144"/>
    </row>
    <row r="211" spans="1:12" ht="19.5" customHeight="1">
      <c r="A211" s="113"/>
      <c r="B211" s="133"/>
      <c r="C211" s="134"/>
      <c r="D211" s="137"/>
      <c r="E211" s="117"/>
      <c r="I211" s="137"/>
      <c r="J211" s="117"/>
      <c r="K211" s="144"/>
      <c r="L211" s="144"/>
    </row>
    <row r="212" spans="1:12" ht="19.5" customHeight="1">
      <c r="A212" s="113"/>
      <c r="B212" s="133"/>
      <c r="C212" s="134"/>
      <c r="D212" s="137"/>
      <c r="E212" s="117"/>
      <c r="I212" s="137"/>
      <c r="J212" s="117"/>
      <c r="K212" s="144"/>
      <c r="L212" s="144"/>
    </row>
    <row r="213" spans="1:12" ht="19.5" customHeight="1">
      <c r="A213" s="113"/>
      <c r="B213" s="133"/>
      <c r="C213" s="134"/>
      <c r="D213" s="137"/>
      <c r="E213" s="117"/>
      <c r="I213" s="137"/>
      <c r="J213" s="117"/>
      <c r="K213" s="144"/>
      <c r="L213" s="144"/>
    </row>
    <row r="214" spans="1:12" ht="19.5" customHeight="1">
      <c r="A214" s="113"/>
      <c r="B214" s="133"/>
      <c r="C214" s="134"/>
      <c r="D214" s="137"/>
      <c r="E214" s="117"/>
      <c r="I214" s="137"/>
      <c r="J214" s="117"/>
      <c r="K214" s="144"/>
      <c r="L214" s="144"/>
    </row>
    <row r="215" spans="1:12" ht="19.5" customHeight="1">
      <c r="A215" s="113"/>
      <c r="B215" s="133"/>
      <c r="C215" s="134"/>
      <c r="D215" s="137"/>
      <c r="E215" s="117"/>
      <c r="I215" s="137"/>
      <c r="J215" s="117"/>
      <c r="K215" s="144"/>
      <c r="L215" s="144"/>
    </row>
    <row r="216" spans="1:12" ht="19.5" customHeight="1">
      <c r="A216" s="140"/>
      <c r="B216" s="141"/>
      <c r="C216" s="142"/>
      <c r="D216" s="143"/>
      <c r="E216" s="127"/>
      <c r="I216" s="143"/>
      <c r="J216" s="127"/>
      <c r="K216" s="141"/>
      <c r="L216" s="141"/>
    </row>
    <row r="217" spans="1:12" ht="19.5" customHeight="1">
      <c r="A217" s="120"/>
      <c r="B217" s="121"/>
      <c r="C217" s="122"/>
      <c r="D217" s="123"/>
      <c r="E217" s="124"/>
      <c r="I217" s="123"/>
      <c r="J217" s="124"/>
      <c r="K217" s="121"/>
      <c r="L217" s="121"/>
    </row>
    <row r="218" spans="1:12" ht="19.5" customHeight="1">
      <c r="A218" s="120"/>
      <c r="B218" s="121"/>
      <c r="C218" s="122"/>
      <c r="D218" s="123"/>
      <c r="E218" s="124"/>
      <c r="I218" s="123"/>
      <c r="J218" s="124"/>
      <c r="K218" s="121"/>
      <c r="L218" s="121"/>
    </row>
    <row r="219" spans="1:12" ht="19.5" customHeight="1">
      <c r="A219" s="125"/>
      <c r="B219" s="47"/>
      <c r="C219" s="108"/>
      <c r="D219" s="126"/>
      <c r="E219" s="127"/>
      <c r="I219" s="126"/>
      <c r="J219" s="127"/>
      <c r="K219" s="47"/>
      <c r="L219" s="47"/>
    </row>
    <row r="220" spans="1:12" ht="19.5" customHeight="1">
      <c r="A220" s="128"/>
      <c r="B220" s="129"/>
      <c r="C220" s="130"/>
      <c r="D220" s="131"/>
      <c r="E220" s="132"/>
      <c r="I220" s="131"/>
      <c r="J220" s="132"/>
      <c r="K220" s="145"/>
      <c r="L220" s="145"/>
    </row>
    <row r="221" spans="1:12" ht="19.5" customHeight="1">
      <c r="A221" s="128"/>
      <c r="B221" s="129"/>
      <c r="C221" s="130"/>
      <c r="D221" s="131"/>
      <c r="E221" s="132"/>
      <c r="I221" s="131"/>
      <c r="J221" s="132"/>
      <c r="K221" s="145"/>
      <c r="L221" s="145"/>
    </row>
    <row r="222" spans="1:12" ht="19.5" customHeight="1">
      <c r="A222" s="113"/>
      <c r="B222" s="133"/>
      <c r="C222" s="134"/>
      <c r="D222" s="135"/>
      <c r="E222" s="136"/>
      <c r="I222" s="135"/>
      <c r="J222" s="136"/>
      <c r="K222" s="144"/>
      <c r="L222" s="144"/>
    </row>
    <row r="223" spans="1:12" ht="19.5" customHeight="1">
      <c r="A223" s="113"/>
      <c r="B223" s="133"/>
      <c r="C223" s="134"/>
      <c r="D223" s="137"/>
      <c r="E223" s="117"/>
      <c r="I223" s="137"/>
      <c r="J223" s="117"/>
      <c r="K223" s="144"/>
      <c r="L223" s="144"/>
    </row>
    <row r="224" spans="1:12" ht="19.5" customHeight="1">
      <c r="A224" s="113"/>
      <c r="B224" s="133"/>
      <c r="C224" s="138"/>
      <c r="D224" s="137"/>
      <c r="E224" s="117"/>
      <c r="I224" s="137"/>
      <c r="J224" s="117"/>
      <c r="K224" s="144"/>
      <c r="L224" s="144"/>
    </row>
    <row r="225" spans="1:12" ht="19.5" customHeight="1">
      <c r="A225" s="113"/>
      <c r="B225" s="133"/>
      <c r="C225" s="138"/>
      <c r="D225" s="137"/>
      <c r="E225" s="117"/>
      <c r="I225" s="137"/>
      <c r="J225" s="117"/>
      <c r="K225" s="144"/>
      <c r="L225" s="144"/>
    </row>
    <row r="226" spans="1:12" ht="19.5" customHeight="1">
      <c r="A226" s="113"/>
      <c r="B226" s="133"/>
      <c r="C226" s="134"/>
      <c r="D226" s="137"/>
      <c r="E226" s="117"/>
      <c r="I226" s="137"/>
      <c r="J226" s="117"/>
      <c r="K226" s="144"/>
      <c r="L226" s="144"/>
    </row>
    <row r="227" spans="1:12" ht="19.5" customHeight="1">
      <c r="A227" s="113"/>
      <c r="B227" s="133"/>
      <c r="C227" s="138"/>
      <c r="D227" s="137"/>
      <c r="E227" s="117"/>
      <c r="I227" s="137"/>
      <c r="J227" s="117"/>
      <c r="K227" s="144"/>
      <c r="L227" s="144"/>
    </row>
    <row r="228" spans="1:12" ht="19.5" customHeight="1">
      <c r="A228" s="113"/>
      <c r="B228" s="133"/>
      <c r="C228" s="134"/>
      <c r="D228" s="137"/>
      <c r="E228" s="117"/>
      <c r="I228" s="137"/>
      <c r="J228" s="117"/>
      <c r="K228" s="144"/>
      <c r="L228" s="144"/>
    </row>
    <row r="229" spans="1:12" ht="19.5" customHeight="1">
      <c r="A229" s="113"/>
      <c r="B229" s="133"/>
      <c r="C229" s="138"/>
      <c r="D229" s="137"/>
      <c r="E229" s="117"/>
      <c r="I229" s="137"/>
      <c r="J229" s="117"/>
      <c r="K229" s="144"/>
      <c r="L229" s="144"/>
    </row>
    <row r="230" spans="1:12" ht="19.5" customHeight="1">
      <c r="A230" s="113"/>
      <c r="B230" s="133"/>
      <c r="C230" s="134"/>
      <c r="D230" s="137"/>
      <c r="E230" s="117"/>
      <c r="I230" s="137"/>
      <c r="J230" s="117"/>
      <c r="K230" s="144"/>
      <c r="L230" s="144"/>
    </row>
    <row r="231" spans="1:12" ht="19.5" customHeight="1">
      <c r="A231" s="113"/>
      <c r="B231" s="133"/>
      <c r="C231" s="134"/>
      <c r="D231" s="137"/>
      <c r="E231" s="117"/>
      <c r="I231" s="137"/>
      <c r="J231" s="117"/>
      <c r="K231" s="144"/>
      <c r="L231" s="144"/>
    </row>
    <row r="232" spans="1:12" ht="19.5" customHeight="1">
      <c r="A232" s="113"/>
      <c r="B232" s="133"/>
      <c r="C232" s="134"/>
      <c r="D232" s="137"/>
      <c r="E232" s="117"/>
      <c r="I232" s="137"/>
      <c r="J232" s="117"/>
      <c r="K232" s="144"/>
      <c r="L232" s="144"/>
    </row>
    <row r="233" spans="1:12" ht="19.5" customHeight="1">
      <c r="A233" s="113"/>
      <c r="B233" s="133"/>
      <c r="C233" s="138"/>
      <c r="D233" s="137"/>
      <c r="E233" s="117"/>
      <c r="I233" s="137"/>
      <c r="J233" s="117"/>
      <c r="K233" s="144"/>
      <c r="L233" s="144"/>
    </row>
    <row r="234" spans="1:12" ht="19.5" customHeight="1">
      <c r="A234" s="113"/>
      <c r="B234" s="133"/>
      <c r="C234" s="138"/>
      <c r="D234" s="137"/>
      <c r="E234" s="117"/>
      <c r="I234" s="137"/>
      <c r="J234" s="117"/>
      <c r="K234" s="144"/>
      <c r="L234" s="144"/>
    </row>
    <row r="235" spans="1:12" ht="19.5" customHeight="1">
      <c r="A235" s="113"/>
      <c r="B235" s="133"/>
      <c r="C235" s="138"/>
      <c r="D235" s="137"/>
      <c r="E235" s="117"/>
      <c r="I235" s="137"/>
      <c r="J235" s="117"/>
      <c r="K235" s="144"/>
      <c r="L235" s="144"/>
    </row>
    <row r="236" spans="1:12" ht="19.5" customHeight="1">
      <c r="A236" s="113"/>
      <c r="B236" s="133"/>
      <c r="C236" s="134"/>
      <c r="D236" s="137"/>
      <c r="E236" s="117"/>
      <c r="I236" s="137"/>
      <c r="J236" s="117"/>
      <c r="K236" s="144"/>
      <c r="L236" s="144"/>
    </row>
    <row r="237" spans="1:12" ht="19.5" customHeight="1">
      <c r="A237" s="113"/>
      <c r="B237" s="133"/>
      <c r="C237" s="134"/>
      <c r="D237" s="137"/>
      <c r="E237" s="117"/>
      <c r="I237" s="137"/>
      <c r="J237" s="117"/>
      <c r="K237" s="144"/>
      <c r="L237" s="144"/>
    </row>
    <row r="238" spans="1:12" ht="19.5" customHeight="1">
      <c r="A238" s="113"/>
      <c r="B238" s="133"/>
      <c r="C238" s="134"/>
      <c r="D238" s="137"/>
      <c r="E238" s="117"/>
      <c r="I238" s="137"/>
      <c r="J238" s="117"/>
      <c r="K238" s="144"/>
      <c r="L238" s="144"/>
    </row>
    <row r="239" spans="1:12" ht="19.5" customHeight="1">
      <c r="A239" s="113"/>
      <c r="B239" s="133"/>
      <c r="C239" s="134"/>
      <c r="D239" s="137"/>
      <c r="E239" s="117"/>
      <c r="I239" s="137"/>
      <c r="J239" s="117"/>
      <c r="K239" s="144"/>
      <c r="L239" s="144"/>
    </row>
    <row r="240" spans="1:12" ht="19.5" customHeight="1">
      <c r="A240" s="113"/>
      <c r="B240" s="133"/>
      <c r="C240" s="134"/>
      <c r="D240" s="137"/>
      <c r="E240" s="117"/>
      <c r="I240" s="137"/>
      <c r="J240" s="117"/>
      <c r="K240" s="144"/>
      <c r="L240" s="144"/>
    </row>
    <row r="241" spans="1:12" ht="19.5" customHeight="1">
      <c r="A241" s="113"/>
      <c r="B241" s="133"/>
      <c r="C241" s="134"/>
      <c r="D241" s="137"/>
      <c r="E241" s="117"/>
      <c r="I241" s="137"/>
      <c r="J241" s="117"/>
      <c r="K241" s="144"/>
      <c r="L241" s="144"/>
    </row>
    <row r="242" spans="1:12" ht="19.5" customHeight="1">
      <c r="A242" s="113"/>
      <c r="B242" s="133"/>
      <c r="C242" s="134"/>
      <c r="D242" s="137"/>
      <c r="E242" s="117"/>
      <c r="I242" s="137"/>
      <c r="J242" s="117"/>
      <c r="K242" s="144"/>
      <c r="L242" s="144"/>
    </row>
    <row r="243" spans="1:12" ht="19.5" customHeight="1">
      <c r="A243" s="113"/>
      <c r="B243" s="133"/>
      <c r="C243" s="134"/>
      <c r="D243" s="137"/>
      <c r="E243" s="117"/>
      <c r="I243" s="137"/>
      <c r="J243" s="117"/>
      <c r="K243" s="144"/>
      <c r="L243" s="144"/>
    </row>
    <row r="244" spans="1:12" ht="19.5" customHeight="1">
      <c r="A244" s="113"/>
      <c r="B244" s="133"/>
      <c r="C244" s="134"/>
      <c r="D244" s="137"/>
      <c r="E244" s="117"/>
      <c r="I244" s="137"/>
      <c r="J244" s="117"/>
      <c r="K244" s="144"/>
      <c r="L244" s="144"/>
    </row>
    <row r="245" spans="1:12" ht="19.5" customHeight="1">
      <c r="A245" s="113"/>
      <c r="B245" s="133"/>
      <c r="C245" s="134"/>
      <c r="D245" s="137"/>
      <c r="E245" s="117"/>
      <c r="I245" s="137"/>
      <c r="J245" s="117"/>
      <c r="K245" s="144"/>
      <c r="L245" s="144"/>
    </row>
    <row r="246" spans="1:12" ht="19.5" customHeight="1">
      <c r="A246" s="113"/>
      <c r="B246" s="133"/>
      <c r="C246" s="134"/>
      <c r="D246" s="137"/>
      <c r="E246" s="117"/>
      <c r="I246" s="137"/>
      <c r="J246" s="117"/>
      <c r="K246" s="144"/>
      <c r="L246" s="144"/>
    </row>
    <row r="247" spans="1:12" ht="19.5" customHeight="1">
      <c r="A247" s="113"/>
      <c r="B247" s="133"/>
      <c r="C247" s="134"/>
      <c r="D247" s="137"/>
      <c r="E247" s="117"/>
      <c r="I247" s="137"/>
      <c r="J247" s="117"/>
      <c r="K247" s="144"/>
      <c r="L247" s="144"/>
    </row>
    <row r="248" spans="1:12" ht="19.5" customHeight="1">
      <c r="A248" s="113"/>
      <c r="B248" s="133"/>
      <c r="C248" s="134"/>
      <c r="D248" s="135"/>
      <c r="E248" s="136"/>
      <c r="I248" s="135"/>
      <c r="J248" s="136"/>
      <c r="K248" s="144"/>
      <c r="L248" s="144"/>
    </row>
    <row r="249" spans="1:12" ht="19.5" customHeight="1">
      <c r="A249" s="113"/>
      <c r="B249" s="133"/>
      <c r="C249" s="134"/>
      <c r="D249" s="137"/>
      <c r="E249" s="117"/>
      <c r="I249" s="137"/>
      <c r="J249" s="117"/>
      <c r="K249" s="144"/>
      <c r="L249" s="144"/>
    </row>
    <row r="250" spans="1:12" ht="19.5" customHeight="1">
      <c r="A250" s="113"/>
      <c r="B250" s="133"/>
      <c r="C250" s="134"/>
      <c r="D250" s="137"/>
      <c r="E250" s="117"/>
      <c r="I250" s="137"/>
      <c r="J250" s="117"/>
      <c r="K250" s="144"/>
      <c r="L250" s="144"/>
    </row>
    <row r="251" spans="1:12" ht="19.5" customHeight="1">
      <c r="A251" s="113"/>
      <c r="B251" s="133"/>
      <c r="C251" s="134"/>
      <c r="D251" s="137"/>
      <c r="E251" s="117"/>
      <c r="I251" s="137"/>
      <c r="J251" s="117"/>
      <c r="K251" s="144"/>
      <c r="L251" s="144"/>
    </row>
    <row r="252" spans="1:12" ht="19.5" customHeight="1">
      <c r="A252" s="113"/>
      <c r="B252" s="133"/>
      <c r="C252" s="134"/>
      <c r="D252" s="137"/>
      <c r="E252" s="117"/>
      <c r="I252" s="137"/>
      <c r="J252" s="117"/>
      <c r="K252" s="144"/>
      <c r="L252" s="144"/>
    </row>
    <row r="253" spans="1:12" ht="19.5" customHeight="1">
      <c r="A253" s="113"/>
      <c r="B253" s="133"/>
      <c r="C253" s="134"/>
      <c r="D253" s="137"/>
      <c r="E253" s="117"/>
      <c r="I253" s="137"/>
      <c r="J253" s="117"/>
      <c r="K253" s="144"/>
      <c r="L253" s="144"/>
    </row>
    <row r="254" spans="1:12" ht="19.5" customHeight="1">
      <c r="A254" s="113"/>
      <c r="B254" s="133"/>
      <c r="C254" s="134"/>
      <c r="D254" s="137"/>
      <c r="E254" s="117"/>
      <c r="I254" s="137"/>
      <c r="J254" s="117"/>
      <c r="K254" s="144"/>
      <c r="L254" s="144"/>
    </row>
    <row r="255" spans="1:12" ht="19.5" customHeight="1">
      <c r="A255" s="113"/>
      <c r="B255" s="133"/>
      <c r="C255" s="134"/>
      <c r="D255" s="137"/>
      <c r="E255" s="117"/>
      <c r="I255" s="137"/>
      <c r="J255" s="117"/>
      <c r="K255" s="144"/>
      <c r="L255" s="144"/>
    </row>
    <row r="256" spans="1:12" ht="19.5" customHeight="1">
      <c r="A256" s="140"/>
      <c r="B256" s="141"/>
      <c r="C256" s="142"/>
      <c r="D256" s="143"/>
      <c r="E256" s="127"/>
      <c r="I256" s="143"/>
      <c r="J256" s="127"/>
      <c r="K256" s="141"/>
      <c r="L256" s="141"/>
    </row>
    <row r="257" spans="1:12" ht="19.5" customHeight="1">
      <c r="A257" s="120"/>
      <c r="B257" s="121"/>
      <c r="C257" s="122"/>
      <c r="D257" s="123"/>
      <c r="E257" s="124"/>
      <c r="I257" s="123"/>
      <c r="J257" s="124"/>
      <c r="K257" s="121"/>
      <c r="L257" s="121"/>
    </row>
    <row r="258" spans="1:12" ht="19.5" customHeight="1">
      <c r="A258" s="120"/>
      <c r="B258" s="121"/>
      <c r="C258" s="122"/>
      <c r="D258" s="123"/>
      <c r="E258" s="124"/>
      <c r="I258" s="123"/>
      <c r="J258" s="124"/>
      <c r="K258" s="121"/>
      <c r="L258" s="121"/>
    </row>
    <row r="259" spans="1:12" ht="19.5" customHeight="1">
      <c r="A259" s="125"/>
      <c r="B259" s="47"/>
      <c r="C259" s="108"/>
      <c r="D259" s="126"/>
      <c r="E259" s="127"/>
      <c r="I259" s="126"/>
      <c r="J259" s="127"/>
      <c r="K259" s="47"/>
      <c r="L259" s="47"/>
    </row>
    <row r="260" spans="1:12" ht="19.5" customHeight="1">
      <c r="A260" s="128"/>
      <c r="B260" s="129"/>
      <c r="C260" s="130"/>
      <c r="D260" s="131"/>
      <c r="E260" s="132"/>
      <c r="I260" s="131"/>
      <c r="J260" s="132"/>
      <c r="K260" s="145"/>
      <c r="L260" s="145"/>
    </row>
    <row r="261" spans="1:12" ht="19.5" customHeight="1">
      <c r="A261" s="128"/>
      <c r="B261" s="129"/>
      <c r="C261" s="130"/>
      <c r="D261" s="131"/>
      <c r="E261" s="132"/>
      <c r="I261" s="131"/>
      <c r="J261" s="132"/>
      <c r="K261" s="145"/>
      <c r="L261" s="145"/>
    </row>
    <row r="262" spans="1:12" ht="19.5" customHeight="1">
      <c r="A262" s="113"/>
      <c r="B262" s="133"/>
      <c r="C262" s="134"/>
      <c r="D262" s="135"/>
      <c r="E262" s="136"/>
      <c r="I262" s="135"/>
      <c r="J262" s="136"/>
      <c r="K262" s="144"/>
      <c r="L262" s="144"/>
    </row>
    <row r="263" spans="1:12" ht="19.5" customHeight="1">
      <c r="A263" s="113"/>
      <c r="B263" s="133"/>
      <c r="C263" s="134"/>
      <c r="D263" s="137"/>
      <c r="E263" s="117"/>
      <c r="I263" s="137"/>
      <c r="J263" s="117"/>
      <c r="K263" s="144"/>
      <c r="L263" s="144"/>
    </row>
    <row r="264" spans="1:12" ht="19.5" customHeight="1">
      <c r="A264" s="113"/>
      <c r="B264" s="133"/>
      <c r="C264" s="138"/>
      <c r="D264" s="137"/>
      <c r="E264" s="117"/>
      <c r="I264" s="137"/>
      <c r="J264" s="117"/>
      <c r="K264" s="144"/>
      <c r="L264" s="144"/>
    </row>
    <row r="265" spans="1:12" ht="19.5" customHeight="1">
      <c r="A265" s="113"/>
      <c r="B265" s="133"/>
      <c r="C265" s="138"/>
      <c r="D265" s="137"/>
      <c r="E265" s="117"/>
      <c r="I265" s="137"/>
      <c r="J265" s="117"/>
      <c r="K265" s="144"/>
      <c r="L265" s="144"/>
    </row>
    <row r="266" spans="1:12" ht="19.5" customHeight="1">
      <c r="A266" s="113"/>
      <c r="B266" s="133"/>
      <c r="C266" s="134"/>
      <c r="D266" s="137"/>
      <c r="E266" s="117"/>
      <c r="I266" s="137"/>
      <c r="J266" s="117"/>
      <c r="K266" s="144"/>
      <c r="L266" s="144"/>
    </row>
    <row r="267" spans="1:12" ht="19.5" customHeight="1">
      <c r="A267" s="113"/>
      <c r="B267" s="133"/>
      <c r="C267" s="138"/>
      <c r="D267" s="137"/>
      <c r="E267" s="117"/>
      <c r="I267" s="137"/>
      <c r="J267" s="117"/>
      <c r="K267" s="144"/>
      <c r="L267" s="144"/>
    </row>
    <row r="268" spans="1:12" ht="19.5" customHeight="1">
      <c r="A268" s="113"/>
      <c r="B268" s="133"/>
      <c r="C268" s="134"/>
      <c r="D268" s="137"/>
      <c r="E268" s="117"/>
      <c r="I268" s="137"/>
      <c r="J268" s="117"/>
      <c r="K268" s="144"/>
      <c r="L268" s="144"/>
    </row>
    <row r="269" spans="1:12" ht="19.5" customHeight="1">
      <c r="A269" s="113"/>
      <c r="B269" s="133"/>
      <c r="C269" s="138"/>
      <c r="D269" s="137"/>
      <c r="E269" s="117"/>
      <c r="I269" s="137"/>
      <c r="J269" s="117"/>
      <c r="K269" s="144"/>
      <c r="L269" s="144"/>
    </row>
    <row r="270" spans="1:12" ht="19.5" customHeight="1">
      <c r="A270" s="113"/>
      <c r="B270" s="133"/>
      <c r="C270" s="134"/>
      <c r="D270" s="137"/>
      <c r="E270" s="117"/>
      <c r="I270" s="137"/>
      <c r="J270" s="117"/>
      <c r="K270" s="144"/>
      <c r="L270" s="144"/>
    </row>
    <row r="271" spans="1:12" ht="19.5" customHeight="1">
      <c r="A271" s="113"/>
      <c r="B271" s="133"/>
      <c r="C271" s="134"/>
      <c r="D271" s="137"/>
      <c r="E271" s="117"/>
      <c r="I271" s="137"/>
      <c r="J271" s="117"/>
      <c r="K271" s="144"/>
      <c r="L271" s="144"/>
    </row>
    <row r="272" spans="1:12" ht="19.5" customHeight="1">
      <c r="A272" s="113"/>
      <c r="B272" s="133"/>
      <c r="C272" s="134"/>
      <c r="D272" s="137"/>
      <c r="E272" s="117"/>
      <c r="I272" s="137"/>
      <c r="J272" s="117"/>
      <c r="K272" s="144"/>
      <c r="L272" s="144"/>
    </row>
    <row r="273" spans="1:12" ht="19.5" customHeight="1">
      <c r="A273" s="113"/>
      <c r="B273" s="133"/>
      <c r="C273" s="138"/>
      <c r="D273" s="137"/>
      <c r="E273" s="117"/>
      <c r="I273" s="137"/>
      <c r="J273" s="117"/>
      <c r="K273" s="144"/>
      <c r="L273" s="144"/>
    </row>
    <row r="274" spans="1:12" ht="19.5" customHeight="1">
      <c r="A274" s="113"/>
      <c r="B274" s="133"/>
      <c r="C274" s="138"/>
      <c r="D274" s="137"/>
      <c r="E274" s="117"/>
      <c r="I274" s="137"/>
      <c r="J274" s="117"/>
      <c r="K274" s="144"/>
      <c r="L274" s="144"/>
    </row>
    <row r="275" spans="1:12" ht="19.5" customHeight="1">
      <c r="A275" s="113"/>
      <c r="B275" s="133"/>
      <c r="C275" s="138"/>
      <c r="D275" s="137"/>
      <c r="E275" s="117"/>
      <c r="I275" s="137"/>
      <c r="J275" s="117"/>
      <c r="K275" s="144"/>
      <c r="L275" s="144"/>
    </row>
    <row r="276" spans="1:12" ht="19.5" customHeight="1">
      <c r="A276" s="113"/>
      <c r="B276" s="133"/>
      <c r="C276" s="134"/>
      <c r="D276" s="137"/>
      <c r="E276" s="117"/>
      <c r="I276" s="137"/>
      <c r="J276" s="117"/>
      <c r="K276" s="144"/>
      <c r="L276" s="144"/>
    </row>
    <row r="277" spans="1:12" ht="19.5" customHeight="1">
      <c r="A277" s="113"/>
      <c r="B277" s="133"/>
      <c r="C277" s="134"/>
      <c r="D277" s="137"/>
      <c r="E277" s="117"/>
      <c r="I277" s="137"/>
      <c r="J277" s="117"/>
      <c r="K277" s="144"/>
      <c r="L277" s="144"/>
    </row>
    <row r="278" spans="1:12" ht="19.5" customHeight="1">
      <c r="A278" s="113"/>
      <c r="B278" s="133"/>
      <c r="C278" s="134"/>
      <c r="D278" s="137"/>
      <c r="E278" s="117"/>
      <c r="I278" s="137"/>
      <c r="J278" s="117"/>
      <c r="K278" s="144"/>
      <c r="L278" s="144"/>
    </row>
    <row r="279" spans="1:12" ht="19.5" customHeight="1">
      <c r="A279" s="113"/>
      <c r="B279" s="133"/>
      <c r="C279" s="134"/>
      <c r="D279" s="137"/>
      <c r="E279" s="117"/>
      <c r="I279" s="137"/>
      <c r="J279" s="117"/>
      <c r="K279" s="144"/>
      <c r="L279" s="144"/>
    </row>
    <row r="280" spans="1:12" ht="19.5" customHeight="1">
      <c r="A280" s="113"/>
      <c r="B280" s="133"/>
      <c r="C280" s="134"/>
      <c r="D280" s="137"/>
      <c r="E280" s="117"/>
      <c r="I280" s="137"/>
      <c r="J280" s="117"/>
      <c r="K280" s="144"/>
      <c r="L280" s="144"/>
    </row>
    <row r="281" spans="1:12" ht="19.5" customHeight="1">
      <c r="A281" s="113"/>
      <c r="B281" s="133"/>
      <c r="C281" s="134"/>
      <c r="D281" s="137"/>
      <c r="E281" s="117"/>
      <c r="I281" s="137"/>
      <c r="J281" s="117"/>
      <c r="K281" s="144"/>
      <c r="L281" s="144"/>
    </row>
    <row r="282" spans="1:12" ht="19.5" customHeight="1">
      <c r="A282" s="113"/>
      <c r="B282" s="133"/>
      <c r="C282" s="134"/>
      <c r="D282" s="137"/>
      <c r="E282" s="117"/>
      <c r="I282" s="137"/>
      <c r="J282" s="117"/>
      <c r="K282" s="144"/>
      <c r="L282" s="144"/>
    </row>
    <row r="283" spans="1:12" ht="19.5" customHeight="1">
      <c r="A283" s="113"/>
      <c r="B283" s="133"/>
      <c r="C283" s="134"/>
      <c r="D283" s="137"/>
      <c r="E283" s="117"/>
      <c r="I283" s="137"/>
      <c r="J283" s="117"/>
      <c r="K283" s="144"/>
      <c r="L283" s="144"/>
    </row>
    <row r="284" spans="1:12" ht="19.5" customHeight="1">
      <c r="A284" s="113"/>
      <c r="B284" s="133"/>
      <c r="C284" s="134"/>
      <c r="D284" s="137"/>
      <c r="E284" s="117"/>
      <c r="I284" s="137"/>
      <c r="J284" s="117"/>
      <c r="K284" s="144"/>
      <c r="L284" s="144"/>
    </row>
    <row r="285" spans="1:12" ht="19.5" customHeight="1">
      <c r="A285" s="113"/>
      <c r="B285" s="133"/>
      <c r="C285" s="134"/>
      <c r="D285" s="137"/>
      <c r="E285" s="117"/>
      <c r="I285" s="137"/>
      <c r="J285" s="117"/>
      <c r="K285" s="144"/>
      <c r="L285" s="144"/>
    </row>
    <row r="286" spans="1:12" ht="19.5" customHeight="1">
      <c r="A286" s="113"/>
      <c r="B286" s="133"/>
      <c r="C286" s="134"/>
      <c r="D286" s="137"/>
      <c r="E286" s="117"/>
      <c r="I286" s="137"/>
      <c r="J286" s="117"/>
      <c r="K286" s="144"/>
      <c r="L286" s="144"/>
    </row>
    <row r="287" spans="1:12" ht="19.5" customHeight="1">
      <c r="A287" s="113"/>
      <c r="B287" s="133"/>
      <c r="C287" s="134"/>
      <c r="D287" s="137"/>
      <c r="E287" s="117"/>
      <c r="I287" s="137"/>
      <c r="J287" s="117"/>
      <c r="K287" s="144"/>
      <c r="L287" s="144"/>
    </row>
    <row r="288" spans="1:12" ht="19.5" customHeight="1">
      <c r="A288" s="113"/>
      <c r="B288" s="133"/>
      <c r="C288" s="134"/>
      <c r="D288" s="135"/>
      <c r="E288" s="136"/>
      <c r="I288" s="135"/>
      <c r="J288" s="136"/>
      <c r="K288" s="144"/>
      <c r="L288" s="144"/>
    </row>
    <row r="289" spans="1:12" ht="19.5" customHeight="1">
      <c r="A289" s="113"/>
      <c r="B289" s="133"/>
      <c r="C289" s="134"/>
      <c r="D289" s="137"/>
      <c r="E289" s="117"/>
      <c r="I289" s="137"/>
      <c r="J289" s="117"/>
      <c r="K289" s="144"/>
      <c r="L289" s="144"/>
    </row>
    <row r="290" spans="1:12" ht="19.5" customHeight="1">
      <c r="A290" s="113"/>
      <c r="B290" s="133"/>
      <c r="C290" s="134"/>
      <c r="D290" s="137"/>
      <c r="E290" s="117"/>
      <c r="I290" s="137"/>
      <c r="J290" s="117"/>
      <c r="K290" s="144"/>
      <c r="L290" s="144"/>
    </row>
    <row r="291" spans="1:12" ht="19.5" customHeight="1">
      <c r="A291" s="113"/>
      <c r="B291" s="133"/>
      <c r="C291" s="134"/>
      <c r="D291" s="137"/>
      <c r="E291" s="117"/>
      <c r="I291" s="137"/>
      <c r="J291" s="117"/>
      <c r="K291" s="144"/>
      <c r="L291" s="144"/>
    </row>
    <row r="292" spans="1:12" ht="19.5" customHeight="1">
      <c r="A292" s="113"/>
      <c r="B292" s="133"/>
      <c r="C292" s="134"/>
      <c r="D292" s="137"/>
      <c r="E292" s="117"/>
      <c r="I292" s="137"/>
      <c r="J292" s="117"/>
      <c r="K292" s="144"/>
      <c r="L292" s="144"/>
    </row>
    <row r="293" spans="1:12" ht="19.5" customHeight="1">
      <c r="A293" s="113"/>
      <c r="B293" s="133"/>
      <c r="C293" s="134"/>
      <c r="D293" s="137"/>
      <c r="E293" s="117"/>
      <c r="I293" s="137"/>
      <c r="J293" s="117"/>
      <c r="K293" s="144"/>
      <c r="L293" s="144"/>
    </row>
    <row r="294" spans="1:12" ht="19.5" customHeight="1">
      <c r="A294" s="113"/>
      <c r="B294" s="133"/>
      <c r="C294" s="134"/>
      <c r="D294" s="137"/>
      <c r="E294" s="117"/>
      <c r="I294" s="137"/>
      <c r="J294" s="117"/>
      <c r="K294" s="144"/>
      <c r="L294" s="144"/>
    </row>
    <row r="295" spans="1:12" ht="19.5" customHeight="1">
      <c r="A295" s="113"/>
      <c r="B295" s="133"/>
      <c r="C295" s="134"/>
      <c r="D295" s="137"/>
      <c r="E295" s="117"/>
      <c r="I295" s="137"/>
      <c r="J295" s="117"/>
      <c r="K295" s="144"/>
      <c r="L295" s="144"/>
    </row>
    <row r="296" spans="1:12" ht="19.5" customHeight="1">
      <c r="A296" s="140"/>
      <c r="B296" s="141"/>
      <c r="C296" s="142"/>
      <c r="D296" s="143"/>
      <c r="E296" s="127"/>
      <c r="I296" s="143"/>
      <c r="J296" s="127"/>
      <c r="K296" s="141"/>
      <c r="L296" s="141"/>
    </row>
  </sheetData>
  <sheetProtection/>
  <mergeCells count="46">
    <mergeCell ref="E3:E5"/>
    <mergeCell ref="J3:J5"/>
    <mergeCell ref="K3:K4"/>
    <mergeCell ref="L3:L4"/>
    <mergeCell ref="M3:M4"/>
    <mergeCell ref="F3:I4"/>
    <mergeCell ref="A133:K133"/>
    <mergeCell ref="A134:K134"/>
    <mergeCell ref="A135:K135"/>
    <mergeCell ref="A136:K136"/>
    <mergeCell ref="A137:K137"/>
    <mergeCell ref="A138:K138"/>
    <mergeCell ref="A126:L126"/>
    <mergeCell ref="A127:L127"/>
    <mergeCell ref="A128:L128"/>
    <mergeCell ref="A129:L129"/>
    <mergeCell ref="A131:K131"/>
    <mergeCell ref="A132:K132"/>
    <mergeCell ref="A120:L120"/>
    <mergeCell ref="A121:L121"/>
    <mergeCell ref="A122:L122"/>
    <mergeCell ref="A123:L123"/>
    <mergeCell ref="A124:L124"/>
    <mergeCell ref="A125:L125"/>
    <mergeCell ref="A114:L114"/>
    <mergeCell ref="A115:L115"/>
    <mergeCell ref="A116:L116"/>
    <mergeCell ref="A117:L117"/>
    <mergeCell ref="A118:L118"/>
    <mergeCell ref="A119:L119"/>
    <mergeCell ref="A110:L110"/>
    <mergeCell ref="D111:H111"/>
    <mergeCell ref="J111:K111"/>
    <mergeCell ref="A112:L112"/>
    <mergeCell ref="C113:I113"/>
    <mergeCell ref="J113:K113"/>
    <mergeCell ref="A1:L1"/>
    <mergeCell ref="A2:L2"/>
    <mergeCell ref="J107:K107"/>
    <mergeCell ref="A108:L108"/>
    <mergeCell ref="G109:I109"/>
    <mergeCell ref="J109:K109"/>
    <mergeCell ref="A3:A5"/>
    <mergeCell ref="B3:B5"/>
    <mergeCell ref="C3:C5"/>
    <mergeCell ref="D3:D5"/>
  </mergeCells>
  <printOptions/>
  <pageMargins left="0.32" right="1.52" top="0.59" bottom="0.59" header="0.51" footer="0.51"/>
  <pageSetup horizontalDpi="300" verticalDpi="300" orientation="landscape" paperSize="9" scale="70" r:id="rId1"/>
  <headerFooter scaleWithDoc="0" alignWithMargins="0">
    <oddFooter>&amp;L&amp;N___&amp;P&amp;R&amp;D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重庆西雅图装饰工程有限公司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2013-12-26T11:16:16Z</cp:lastPrinted>
  <dcterms:created xsi:type="dcterms:W3CDTF">2001-03-13T02:58:44Z</dcterms:created>
  <dcterms:modified xsi:type="dcterms:W3CDTF">2019-02-21T05:57:27Z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