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500" activeTab="2"/>
  </bookViews>
  <sheets>
    <sheet name="综合类" sheetId="1" r:id="rId1"/>
    <sheet name="文秘类" sheetId="2" r:id="rId2"/>
    <sheet name="新闻宣传类" sheetId="3" r:id="rId3"/>
  </sheets>
  <definedNames>
    <definedName name="_xlnm.Print_Titles" localSheetId="0">'综合类'!$1:$2</definedName>
  </definedNames>
  <calcPr fullCalcOnLoad="1"/>
</workbook>
</file>

<file path=xl/sharedStrings.xml><?xml version="1.0" encoding="utf-8"?>
<sst xmlns="http://schemas.openxmlformats.org/spreadsheetml/2006/main" count="310" uniqueCount="230">
  <si>
    <t>灵台县2016年县直机关事业单位公开遴选工作人员成绩汇总表（综合类）</t>
  </si>
  <si>
    <t>遴选岗位及名额</t>
  </si>
  <si>
    <t>姓 名</t>
  </si>
  <si>
    <t>现工作单位</t>
  </si>
  <si>
    <t>笔试            成绩</t>
  </si>
  <si>
    <t>面试          成绩</t>
  </si>
  <si>
    <t>考察成绩</t>
  </si>
  <si>
    <t>笔试折合成绩</t>
  </si>
  <si>
    <t>面试      折合     成绩</t>
  </si>
  <si>
    <t>考察折合   成绩</t>
  </si>
  <si>
    <t>总成绩</t>
  </si>
  <si>
    <t>对台办                    （文秘）
遴选1名</t>
  </si>
  <si>
    <t>张良</t>
  </si>
  <si>
    <t>朝那学区</t>
  </si>
  <si>
    <t>姚强</t>
  </si>
  <si>
    <t>婚姻登记中心</t>
  </si>
  <si>
    <r>
      <t xml:space="preserve">编办电子政务中心  </t>
    </r>
    <r>
      <rPr>
        <sz val="10"/>
        <color indexed="8"/>
        <rFont val="宋体"/>
        <family val="0"/>
      </rPr>
      <t xml:space="preserve">        （文秘）
遴选1名</t>
    </r>
  </si>
  <si>
    <t>王康恩</t>
  </si>
  <si>
    <t>城关中学</t>
  </si>
  <si>
    <t>李淑转</t>
  </si>
  <si>
    <t>老年人活动中心              （文秘）
遴选1名</t>
  </si>
  <si>
    <t>李小芳</t>
  </si>
  <si>
    <t>什字镇文化服务中心</t>
  </si>
  <si>
    <t>于丹</t>
  </si>
  <si>
    <t>中台镇农业服务中心</t>
  </si>
  <si>
    <t>工商联                 （文秘）
遴选1名</t>
  </si>
  <si>
    <t>孙冰玉</t>
  </si>
  <si>
    <t>百里镇文化服务中心</t>
  </si>
  <si>
    <t>郭会赟</t>
  </si>
  <si>
    <t>蒲窝镇安监站</t>
  </si>
  <si>
    <t>档案局                    （综合）
遴选2名</t>
  </si>
  <si>
    <t>武凌</t>
  </si>
  <si>
    <t>皇甫谧文化园管理所</t>
  </si>
  <si>
    <t>武凌               景晓娟</t>
  </si>
  <si>
    <t>景晓娟</t>
  </si>
  <si>
    <t>上良中学</t>
  </si>
  <si>
    <t>杨蓓</t>
  </si>
  <si>
    <t>朝那镇文化服务中心</t>
  </si>
  <si>
    <t>曹军刚</t>
  </si>
  <si>
    <t>什字镇社会事务服务中心</t>
  </si>
  <si>
    <r>
      <t xml:space="preserve">财政投资评审中心 </t>
    </r>
    <r>
      <rPr>
        <sz val="10"/>
        <color indexed="8"/>
        <rFont val="宋体"/>
        <family val="0"/>
      </rPr>
      <t xml:space="preserve">       （评审员）
遴选2名</t>
    </r>
  </si>
  <si>
    <t>张元旭</t>
  </si>
  <si>
    <t>百里财政所</t>
  </si>
  <si>
    <t>张元旭                       任海成</t>
  </si>
  <si>
    <t>任海成</t>
  </si>
  <si>
    <t>碑子沟居委会</t>
  </si>
  <si>
    <t>朱兴春</t>
  </si>
  <si>
    <t>朝那财政所</t>
  </si>
  <si>
    <t>章君鹏</t>
  </si>
  <si>
    <t>星火乡社会事务服务中心</t>
  </si>
  <si>
    <t>婚姻登记中心            （财会）
遴选1名</t>
  </si>
  <si>
    <t>边冰心</t>
  </si>
  <si>
    <t>上良镇农业服务中心</t>
  </si>
  <si>
    <t>李建平</t>
  </si>
  <si>
    <t>龙门中学</t>
  </si>
  <si>
    <t>新农保中心             （文秘）
遴选1名</t>
  </si>
  <si>
    <t>罗少春</t>
  </si>
  <si>
    <t>邵寨镇文化服务中心</t>
  </si>
  <si>
    <t xml:space="preserve">罗少春               </t>
  </si>
  <si>
    <t>于红芳</t>
  </si>
  <si>
    <t>医保中心                （财会）
遴选1名</t>
  </si>
  <si>
    <t>牛凯</t>
  </si>
  <si>
    <t>百里镇社会事务服务中心</t>
  </si>
  <si>
    <t>张雪艳</t>
  </si>
  <si>
    <t>什字财政所</t>
  </si>
  <si>
    <t>工商局                   （文秘）
遴选1名</t>
  </si>
  <si>
    <t>白媛</t>
  </si>
  <si>
    <t>独店镇政府</t>
  </si>
  <si>
    <t>罗祥</t>
  </si>
  <si>
    <t>蒲窝镇政府</t>
  </si>
  <si>
    <t>科技局                      （文秘）
遴选1名</t>
  </si>
  <si>
    <t>王欢</t>
  </si>
  <si>
    <t>边蕊</t>
  </si>
  <si>
    <t>上良镇政府</t>
  </si>
  <si>
    <t>粮食局                      （文秘）
遴选1名</t>
  </si>
  <si>
    <t>李杰</t>
  </si>
  <si>
    <t>郭新启</t>
  </si>
  <si>
    <t>新开中学</t>
  </si>
  <si>
    <t>粮食局                   （财会）
遴选1名</t>
  </si>
  <si>
    <t>范小兰</t>
  </si>
  <si>
    <t>什字镇所属村</t>
  </si>
  <si>
    <t>杨佳瑜</t>
  </si>
  <si>
    <t>中台镇所属村</t>
  </si>
  <si>
    <t xml:space="preserve">机关事务局                    （文秘）
遴选1名 </t>
  </si>
  <si>
    <t>吉庆</t>
  </si>
  <si>
    <t>任小刚</t>
  </si>
  <si>
    <t>机关事务局      
 （财会）
遴选1名</t>
  </si>
  <si>
    <t>郭文娟</t>
  </si>
  <si>
    <t>王欣悦</t>
  </si>
  <si>
    <t>西屯镇安监站</t>
  </si>
  <si>
    <t>公共资源交易中心 
 （财会）
遴选1名</t>
  </si>
  <si>
    <t>何亚忠</t>
  </si>
  <si>
    <t>邵寨学区</t>
  </si>
  <si>
    <t>王莲娟</t>
  </si>
  <si>
    <t>公共资源交易中心  
（计算机）
遴选1名</t>
  </si>
  <si>
    <t>王伟</t>
  </si>
  <si>
    <t>独店镇社会事务服务中心</t>
  </si>
  <si>
    <t>李凤</t>
  </si>
  <si>
    <t>独店镇所属村</t>
  </si>
  <si>
    <t>政务服务中心             （文秘）
遴选1名</t>
  </si>
  <si>
    <t>郭永亮</t>
  </si>
  <si>
    <t>星火学区</t>
  </si>
  <si>
    <t>杨小乐</t>
  </si>
  <si>
    <t>西屯镇社会事务服务中心</t>
  </si>
  <si>
    <t>政务服务中心     
  （计算机）
遴选1名</t>
  </si>
  <si>
    <t>杜乐</t>
  </si>
  <si>
    <t>邵寨财政所</t>
  </si>
  <si>
    <t>周瑞</t>
  </si>
  <si>
    <t>新开乡所属村</t>
  </si>
  <si>
    <t>史志办                          （文秘）
遴选1名</t>
  </si>
  <si>
    <t>何红军</t>
  </si>
  <si>
    <t>什字镇畜牧站</t>
  </si>
  <si>
    <t>张怡涵</t>
  </si>
  <si>
    <t>独店镇文化服务中心</t>
  </si>
  <si>
    <t>招商中心                   （文秘）
遴选1名</t>
  </si>
  <si>
    <t>李常青</t>
  </si>
  <si>
    <t>中台镇社会事务服务中心</t>
  </si>
  <si>
    <t>徐静</t>
  </si>
  <si>
    <t>蒲窝镇文化服务中心</t>
  </si>
  <si>
    <t>不动产登记中心        （计算机）
遴选1名</t>
  </si>
  <si>
    <t>任金鹏</t>
  </si>
  <si>
    <t>灵台三中</t>
  </si>
  <si>
    <t>赵亚依</t>
  </si>
  <si>
    <t>环境监测站             （文秘）
遴选1名</t>
  </si>
  <si>
    <t>曹明亮</t>
  </si>
  <si>
    <t>蒲窝镇社会事务服务中心</t>
  </si>
  <si>
    <t>姚丽萍</t>
  </si>
  <si>
    <t>朝那镇计生服务中心</t>
  </si>
  <si>
    <t>环境监测站         
（环保）
遴选1名</t>
  </si>
  <si>
    <t>李亚红</t>
  </si>
  <si>
    <t>杨惠</t>
  </si>
  <si>
    <t>星火乡计生服务中心</t>
  </si>
  <si>
    <t>环境监测站                  （法律）
遴选1名</t>
  </si>
  <si>
    <t>李芳霞</t>
  </si>
  <si>
    <t>中台镇计生服务中心</t>
  </si>
  <si>
    <t>杨瑾</t>
  </si>
  <si>
    <t>朝那镇农业服务中心</t>
  </si>
  <si>
    <t>安全生产执法大队 
（文秘）
遴选1名</t>
  </si>
  <si>
    <t>于国珍</t>
  </si>
  <si>
    <t>文物保护管理所</t>
  </si>
  <si>
    <t>昋兆旭</t>
  </si>
  <si>
    <t>安全生产执法大队  
 （安监员）
遴选2名</t>
  </si>
  <si>
    <t>郭涛</t>
  </si>
  <si>
    <t>郭涛                           马永强</t>
  </si>
  <si>
    <t>马永强</t>
  </si>
  <si>
    <t>龙门乡所属村</t>
  </si>
  <si>
    <t>王云龙</t>
  </si>
  <si>
    <t>上良镇安监站</t>
  </si>
  <si>
    <t>赵志炜</t>
  </si>
  <si>
    <t>朝那镇社会事务服务中心</t>
  </si>
  <si>
    <t>供销联社（文秘）
遴选1名</t>
  </si>
  <si>
    <t>王兵霞</t>
  </si>
  <si>
    <t>什字镇政府</t>
  </si>
  <si>
    <t>供销联社                     （综合）
遴选1名</t>
  </si>
  <si>
    <t>邓俊霞</t>
  </si>
  <si>
    <t>姚霞</t>
  </si>
  <si>
    <t>百里中学</t>
  </si>
  <si>
    <t>卫生监督所     
 （文秘）
遴选1名</t>
  </si>
  <si>
    <t>曹海军</t>
  </si>
  <si>
    <t>马宏涛</t>
  </si>
  <si>
    <t>龙门乡农业服务中心</t>
  </si>
  <si>
    <t>卫生监督所        
（综合）
遴选1名</t>
  </si>
  <si>
    <t>曹文杰</t>
  </si>
  <si>
    <t>西屯镇文化服务中心</t>
  </si>
  <si>
    <t>李军军</t>
  </si>
  <si>
    <t>灵台县2016年县直机关事业单位公开遴选工作人员成绩汇总表（文秘类）</t>
  </si>
  <si>
    <t>考察        成绩</t>
  </si>
  <si>
    <t>笔试           折合    成绩</t>
  </si>
  <si>
    <t>县委政研室             （文秘）
遴选1名</t>
  </si>
  <si>
    <t>马小龙</t>
  </si>
  <si>
    <t>独店中学</t>
  </si>
  <si>
    <t>马伟</t>
  </si>
  <si>
    <t>人大办                    （财会）
遴选1名</t>
  </si>
  <si>
    <t>李春红</t>
  </si>
  <si>
    <t>法律援助中心</t>
  </si>
  <si>
    <t>张瑞</t>
  </si>
  <si>
    <t>金融办                  （文秘）
遴选1名</t>
  </si>
  <si>
    <t>薛锦龙</t>
  </si>
  <si>
    <t>灵台一中</t>
  </si>
  <si>
    <t>王锋</t>
  </si>
  <si>
    <t>邵寨镇计划生育服务中心</t>
  </si>
  <si>
    <t>金融办（财会）
遴选1名</t>
  </si>
  <si>
    <t>于胜兴</t>
  </si>
  <si>
    <t>上良镇社会事务服务中心</t>
  </si>
  <si>
    <t>政协办                   （文秘）
遴选1名</t>
  </si>
  <si>
    <t>张小兵</t>
  </si>
  <si>
    <t>贾恒</t>
  </si>
  <si>
    <t>居民家庭经济状况核对中心</t>
  </si>
  <si>
    <t>政协办               （财会）
遴选1名</t>
  </si>
  <si>
    <t>冯彩云</t>
  </si>
  <si>
    <t>独店镇计划生育服务中心</t>
  </si>
  <si>
    <t>吴明明</t>
  </si>
  <si>
    <t>新开乡社会事务服务中心</t>
  </si>
  <si>
    <t>纪委                  （文秘）
遴选2名</t>
  </si>
  <si>
    <t>李立成</t>
  </si>
  <si>
    <t>李立成                    薛康乐</t>
  </si>
  <si>
    <t>薛康乐</t>
  </si>
  <si>
    <t>百里镇政府</t>
  </si>
  <si>
    <t>曹妮</t>
  </si>
  <si>
    <t>西屯镇政府</t>
  </si>
  <si>
    <t>杨明星</t>
  </si>
  <si>
    <t>组织部              （文秘）
遴选2名</t>
  </si>
  <si>
    <t>黄文静</t>
  </si>
  <si>
    <t>黄文静
李航超</t>
  </si>
  <si>
    <t>李航超</t>
  </si>
  <si>
    <t>人社局</t>
  </si>
  <si>
    <t>潘振邦</t>
  </si>
  <si>
    <t>朝那镇政府</t>
  </si>
  <si>
    <t>张文娟</t>
  </si>
  <si>
    <t>中台镇政府</t>
  </si>
  <si>
    <t>灵台县2016年县直机关事业单位公开遴选工作人员成绩汇总表（新闻宣传类）</t>
  </si>
  <si>
    <t>专业能力测试</t>
  </si>
  <si>
    <t>专业能力
折合成绩</t>
  </si>
  <si>
    <t>考察   折合   成绩</t>
  </si>
  <si>
    <t>文明办             （文秘）
遴选2名</t>
  </si>
  <si>
    <t>周小龙</t>
  </si>
  <si>
    <t>广播电视台</t>
  </si>
  <si>
    <t>周小龙
杨  啸</t>
  </si>
  <si>
    <t>杨  啸</t>
  </si>
  <si>
    <t>柳  迪</t>
  </si>
  <si>
    <t>贾  芳</t>
  </si>
  <si>
    <t>网信办               （计算机）
遴选1名</t>
  </si>
  <si>
    <t>张建民</t>
  </si>
  <si>
    <t>柳海元</t>
  </si>
  <si>
    <t>网信办                （文秘）
遴选1名</t>
  </si>
  <si>
    <t>赵  芸</t>
  </si>
  <si>
    <t>赵 芸</t>
  </si>
  <si>
    <t>张  兰</t>
  </si>
  <si>
    <t>拟选调人员</t>
  </si>
  <si>
    <t>拟选调人员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</si>
</sst>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25">
    <font>
      <sz val="12"/>
      <name val="宋体"/>
      <family val="0"/>
    </font>
    <font>
      <sz val="18"/>
      <color indexed="8"/>
      <name val="方正大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9" xfId="40" applyNumberFormat="1" applyFont="1" applyBorder="1" applyAlignment="1">
      <alignment horizontal="center" vertical="center" wrapText="1"/>
      <protection/>
    </xf>
    <xf numFmtId="180" fontId="2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3" fillId="0" borderId="9" xfId="41" applyNumberFormat="1" applyFont="1" applyBorder="1" applyAlignment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8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K2" sqref="K2"/>
    </sheetView>
  </sheetViews>
  <sheetFormatPr defaultColWidth="9.00390625" defaultRowHeight="14.25"/>
  <cols>
    <col min="1" max="1" width="17.25390625" style="0" customWidth="1"/>
    <col min="2" max="2" width="9.375" style="0" customWidth="1"/>
    <col min="3" max="3" width="19.875" style="0" customWidth="1"/>
    <col min="4" max="6" width="8.625" style="0" customWidth="1"/>
    <col min="7" max="10" width="8.375" style="0" customWidth="1"/>
    <col min="11" max="11" width="10.125" style="0" customWidth="1"/>
  </cols>
  <sheetData>
    <row r="1" spans="1:11" ht="27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8" t="s">
        <v>228</v>
      </c>
    </row>
    <row r="3" spans="1:11" ht="21.75" customHeight="1">
      <c r="A3" s="21" t="s">
        <v>11</v>
      </c>
      <c r="B3" s="2" t="s">
        <v>12</v>
      </c>
      <c r="C3" s="2" t="s">
        <v>13</v>
      </c>
      <c r="D3" s="4">
        <v>65</v>
      </c>
      <c r="E3" s="4">
        <v>92.7</v>
      </c>
      <c r="F3" s="4">
        <v>92.77</v>
      </c>
      <c r="G3" s="4">
        <f aca="true" t="shared" si="0" ref="G3:G66">SUM(D3*0.5)</f>
        <v>32.5</v>
      </c>
      <c r="H3" s="4">
        <f aca="true" t="shared" si="1" ref="H3:H66">SUM(E3*0.3)</f>
        <v>27.81</v>
      </c>
      <c r="I3" s="17">
        <f aca="true" t="shared" si="2" ref="I3:I66">SUM(F3*0.2)</f>
        <v>18.554</v>
      </c>
      <c r="J3" s="17">
        <f aca="true" t="shared" si="3" ref="J3:J66">SUM(G3:I3)</f>
        <v>78.864</v>
      </c>
      <c r="K3" s="23" t="s">
        <v>12</v>
      </c>
    </row>
    <row r="4" spans="1:11" ht="21.75" customHeight="1">
      <c r="A4" s="21"/>
      <c r="B4" s="2" t="s">
        <v>14</v>
      </c>
      <c r="C4" s="2" t="s">
        <v>15</v>
      </c>
      <c r="D4" s="4">
        <v>64.5</v>
      </c>
      <c r="E4" s="4">
        <v>90.6</v>
      </c>
      <c r="F4" s="4">
        <v>91.36</v>
      </c>
      <c r="G4" s="4">
        <f t="shared" si="0"/>
        <v>32.25</v>
      </c>
      <c r="H4" s="4">
        <f t="shared" si="1"/>
        <v>27.179999999999996</v>
      </c>
      <c r="I4" s="17">
        <f t="shared" si="2"/>
        <v>18.272000000000002</v>
      </c>
      <c r="J4" s="17">
        <f t="shared" si="3"/>
        <v>77.702</v>
      </c>
      <c r="K4" s="24"/>
    </row>
    <row r="5" spans="1:11" ht="21.75" customHeight="1">
      <c r="A5" s="22" t="s">
        <v>16</v>
      </c>
      <c r="B5" s="2" t="s">
        <v>17</v>
      </c>
      <c r="C5" s="2" t="s">
        <v>18</v>
      </c>
      <c r="D5" s="4">
        <v>67.5</v>
      </c>
      <c r="E5" s="4">
        <v>91.2</v>
      </c>
      <c r="F5" s="4">
        <v>91.51</v>
      </c>
      <c r="G5" s="4">
        <f t="shared" si="0"/>
        <v>33.75</v>
      </c>
      <c r="H5" s="4">
        <f t="shared" si="1"/>
        <v>27.36</v>
      </c>
      <c r="I5" s="17">
        <f t="shared" si="2"/>
        <v>18.302000000000003</v>
      </c>
      <c r="J5" s="17">
        <f t="shared" si="3"/>
        <v>79.412</v>
      </c>
      <c r="K5" s="23" t="s">
        <v>17</v>
      </c>
    </row>
    <row r="6" spans="1:11" ht="21.75" customHeight="1">
      <c r="A6" s="21"/>
      <c r="B6" s="2" t="s">
        <v>19</v>
      </c>
      <c r="C6" s="2" t="s">
        <v>18</v>
      </c>
      <c r="D6" s="4">
        <v>57</v>
      </c>
      <c r="E6" s="4">
        <v>91.8</v>
      </c>
      <c r="F6" s="4">
        <v>91.11</v>
      </c>
      <c r="G6" s="4">
        <f t="shared" si="0"/>
        <v>28.5</v>
      </c>
      <c r="H6" s="4">
        <f t="shared" si="1"/>
        <v>27.54</v>
      </c>
      <c r="I6" s="17">
        <f t="shared" si="2"/>
        <v>18.222</v>
      </c>
      <c r="J6" s="17">
        <f t="shared" si="3"/>
        <v>74.262</v>
      </c>
      <c r="K6" s="24"/>
    </row>
    <row r="7" spans="1:11" ht="21.75" customHeight="1">
      <c r="A7" s="21" t="s">
        <v>20</v>
      </c>
      <c r="B7" s="2" t="s">
        <v>21</v>
      </c>
      <c r="C7" s="2" t="s">
        <v>22</v>
      </c>
      <c r="D7" s="4">
        <v>68.5</v>
      </c>
      <c r="E7" s="4">
        <v>89.8</v>
      </c>
      <c r="F7" s="4">
        <v>90.58</v>
      </c>
      <c r="G7" s="4">
        <f t="shared" si="0"/>
        <v>34.25</v>
      </c>
      <c r="H7" s="4">
        <f t="shared" si="1"/>
        <v>26.939999999999998</v>
      </c>
      <c r="I7" s="17">
        <f t="shared" si="2"/>
        <v>18.116</v>
      </c>
      <c r="J7" s="17">
        <f t="shared" si="3"/>
        <v>79.306</v>
      </c>
      <c r="K7" s="23" t="s">
        <v>21</v>
      </c>
    </row>
    <row r="8" spans="1:11" ht="21.75" customHeight="1">
      <c r="A8" s="21"/>
      <c r="B8" s="2" t="s">
        <v>23</v>
      </c>
      <c r="C8" s="2" t="s">
        <v>24</v>
      </c>
      <c r="D8" s="4">
        <v>63.5</v>
      </c>
      <c r="E8" s="4">
        <v>91.9</v>
      </c>
      <c r="F8" s="4">
        <v>90.54</v>
      </c>
      <c r="G8" s="4">
        <f t="shared" si="0"/>
        <v>31.75</v>
      </c>
      <c r="H8" s="4">
        <f t="shared" si="1"/>
        <v>27.57</v>
      </c>
      <c r="I8" s="17">
        <f t="shared" si="2"/>
        <v>18.108</v>
      </c>
      <c r="J8" s="17">
        <f t="shared" si="3"/>
        <v>77.428</v>
      </c>
      <c r="K8" s="24"/>
    </row>
    <row r="9" spans="1:11" ht="21.75" customHeight="1">
      <c r="A9" s="21" t="s">
        <v>25</v>
      </c>
      <c r="B9" s="2" t="s">
        <v>26</v>
      </c>
      <c r="C9" s="2" t="s">
        <v>27</v>
      </c>
      <c r="D9" s="4">
        <v>60</v>
      </c>
      <c r="E9" s="4">
        <v>90.7</v>
      </c>
      <c r="F9" s="4">
        <v>92.68</v>
      </c>
      <c r="G9" s="4">
        <f t="shared" si="0"/>
        <v>30</v>
      </c>
      <c r="H9" s="4">
        <f t="shared" si="1"/>
        <v>27.21</v>
      </c>
      <c r="I9" s="17">
        <f t="shared" si="2"/>
        <v>18.536</v>
      </c>
      <c r="J9" s="17">
        <f t="shared" si="3"/>
        <v>75.74600000000001</v>
      </c>
      <c r="K9" s="23" t="s">
        <v>26</v>
      </c>
    </row>
    <row r="10" spans="1:11" ht="21.75" customHeight="1">
      <c r="A10" s="21"/>
      <c r="B10" s="2" t="s">
        <v>28</v>
      </c>
      <c r="C10" s="2" t="s">
        <v>29</v>
      </c>
      <c r="D10" s="4">
        <v>59.5</v>
      </c>
      <c r="E10" s="4">
        <v>91.5</v>
      </c>
      <c r="F10" s="4">
        <v>92.41</v>
      </c>
      <c r="G10" s="4">
        <f t="shared" si="0"/>
        <v>29.75</v>
      </c>
      <c r="H10" s="4">
        <f t="shared" si="1"/>
        <v>27.45</v>
      </c>
      <c r="I10" s="17">
        <f t="shared" si="2"/>
        <v>18.482</v>
      </c>
      <c r="J10" s="17">
        <f t="shared" si="3"/>
        <v>75.682</v>
      </c>
      <c r="K10" s="24"/>
    </row>
    <row r="11" spans="1:11" ht="21.75" customHeight="1">
      <c r="A11" s="21" t="s">
        <v>30</v>
      </c>
      <c r="B11" s="2" t="s">
        <v>31</v>
      </c>
      <c r="C11" s="2" t="s">
        <v>32</v>
      </c>
      <c r="D11" s="4">
        <v>66.5</v>
      </c>
      <c r="E11" s="4">
        <v>91.4</v>
      </c>
      <c r="F11" s="4">
        <v>92.3</v>
      </c>
      <c r="G11" s="4">
        <f t="shared" si="0"/>
        <v>33.25</v>
      </c>
      <c r="H11" s="4">
        <f t="shared" si="1"/>
        <v>27.42</v>
      </c>
      <c r="I11" s="17">
        <f t="shared" si="2"/>
        <v>18.46</v>
      </c>
      <c r="J11" s="17">
        <f t="shared" si="3"/>
        <v>79.13</v>
      </c>
      <c r="K11" s="25" t="s">
        <v>33</v>
      </c>
    </row>
    <row r="12" spans="1:11" ht="21.75" customHeight="1">
      <c r="A12" s="21"/>
      <c r="B12" s="2" t="s">
        <v>34</v>
      </c>
      <c r="C12" s="2" t="s">
        <v>35</v>
      </c>
      <c r="D12" s="4">
        <v>61.5</v>
      </c>
      <c r="E12" s="4">
        <v>91.2</v>
      </c>
      <c r="F12" s="4">
        <v>92.57</v>
      </c>
      <c r="G12" s="4">
        <f t="shared" si="0"/>
        <v>30.75</v>
      </c>
      <c r="H12" s="4">
        <f t="shared" si="1"/>
        <v>27.36</v>
      </c>
      <c r="I12" s="17">
        <f t="shared" si="2"/>
        <v>18.514</v>
      </c>
      <c r="J12" s="17">
        <f t="shared" si="3"/>
        <v>76.624</v>
      </c>
      <c r="K12" s="26"/>
    </row>
    <row r="13" spans="1:11" ht="21.75" customHeight="1">
      <c r="A13" s="21"/>
      <c r="B13" s="2" t="s">
        <v>36</v>
      </c>
      <c r="C13" s="2" t="s">
        <v>37</v>
      </c>
      <c r="D13" s="4">
        <v>63</v>
      </c>
      <c r="E13" s="4">
        <v>87.6</v>
      </c>
      <c r="F13" s="4">
        <v>92.57</v>
      </c>
      <c r="G13" s="4">
        <f t="shared" si="0"/>
        <v>31.5</v>
      </c>
      <c r="H13" s="4">
        <f t="shared" si="1"/>
        <v>26.279999999999998</v>
      </c>
      <c r="I13" s="17">
        <f t="shared" si="2"/>
        <v>18.514</v>
      </c>
      <c r="J13" s="17">
        <f t="shared" si="3"/>
        <v>76.294</v>
      </c>
      <c r="K13" s="26"/>
    </row>
    <row r="14" spans="1:11" ht="21.75" customHeight="1">
      <c r="A14" s="21"/>
      <c r="B14" s="2" t="s">
        <v>38</v>
      </c>
      <c r="C14" s="16" t="s">
        <v>39</v>
      </c>
      <c r="D14" s="4">
        <v>59.5</v>
      </c>
      <c r="E14" s="4">
        <v>89.4</v>
      </c>
      <c r="F14" s="4">
        <v>92.57</v>
      </c>
      <c r="G14" s="4">
        <f t="shared" si="0"/>
        <v>29.75</v>
      </c>
      <c r="H14" s="4">
        <f t="shared" si="1"/>
        <v>26.82</v>
      </c>
      <c r="I14" s="17">
        <f t="shared" si="2"/>
        <v>18.514</v>
      </c>
      <c r="J14" s="17">
        <f t="shared" si="3"/>
        <v>75.084</v>
      </c>
      <c r="K14" s="27"/>
    </row>
    <row r="15" spans="1:11" ht="21.75" customHeight="1">
      <c r="A15" s="22" t="s">
        <v>40</v>
      </c>
      <c r="B15" s="2" t="s">
        <v>41</v>
      </c>
      <c r="C15" s="2" t="s">
        <v>42</v>
      </c>
      <c r="D15" s="4">
        <v>60</v>
      </c>
      <c r="E15" s="4">
        <v>92.4</v>
      </c>
      <c r="F15" s="4">
        <v>92.77</v>
      </c>
      <c r="G15" s="4">
        <f t="shared" si="0"/>
        <v>30</v>
      </c>
      <c r="H15" s="4">
        <f t="shared" si="1"/>
        <v>27.720000000000002</v>
      </c>
      <c r="I15" s="17">
        <f t="shared" si="2"/>
        <v>18.554</v>
      </c>
      <c r="J15" s="17">
        <f t="shared" si="3"/>
        <v>76.274</v>
      </c>
      <c r="K15" s="25" t="s">
        <v>43</v>
      </c>
    </row>
    <row r="16" spans="1:11" ht="21.75" customHeight="1">
      <c r="A16" s="21"/>
      <c r="B16" s="2" t="s">
        <v>44</v>
      </c>
      <c r="C16" s="2" t="s">
        <v>45</v>
      </c>
      <c r="D16" s="4">
        <v>52.5</v>
      </c>
      <c r="E16" s="4">
        <v>94.2</v>
      </c>
      <c r="F16" s="4">
        <v>92.65</v>
      </c>
      <c r="G16" s="4">
        <f t="shared" si="0"/>
        <v>26.25</v>
      </c>
      <c r="H16" s="4">
        <f t="shared" si="1"/>
        <v>28.26</v>
      </c>
      <c r="I16" s="17">
        <f t="shared" si="2"/>
        <v>18.53</v>
      </c>
      <c r="J16" s="17">
        <f t="shared" si="3"/>
        <v>73.04</v>
      </c>
      <c r="K16" s="26"/>
    </row>
    <row r="17" spans="1:11" ht="21.75" customHeight="1">
      <c r="A17" s="21"/>
      <c r="B17" s="2" t="s">
        <v>46</v>
      </c>
      <c r="C17" s="2" t="s">
        <v>47</v>
      </c>
      <c r="D17" s="4">
        <v>52</v>
      </c>
      <c r="E17" s="4">
        <v>90.4</v>
      </c>
      <c r="F17" s="4">
        <v>92.6</v>
      </c>
      <c r="G17" s="4">
        <f t="shared" si="0"/>
        <v>26</v>
      </c>
      <c r="H17" s="4">
        <f t="shared" si="1"/>
        <v>27.12</v>
      </c>
      <c r="I17" s="17">
        <f t="shared" si="2"/>
        <v>18.52</v>
      </c>
      <c r="J17" s="17">
        <f t="shared" si="3"/>
        <v>71.64</v>
      </c>
      <c r="K17" s="26"/>
    </row>
    <row r="18" spans="1:11" ht="21.75" customHeight="1">
      <c r="A18" s="21"/>
      <c r="B18" s="2" t="s">
        <v>48</v>
      </c>
      <c r="C18" s="16" t="s">
        <v>49</v>
      </c>
      <c r="D18" s="4">
        <v>49.5</v>
      </c>
      <c r="E18" s="4">
        <v>90.4</v>
      </c>
      <c r="F18" s="4">
        <v>92.04</v>
      </c>
      <c r="G18" s="4">
        <f t="shared" si="0"/>
        <v>24.75</v>
      </c>
      <c r="H18" s="4">
        <f t="shared" si="1"/>
        <v>27.12</v>
      </c>
      <c r="I18" s="17">
        <f t="shared" si="2"/>
        <v>18.408</v>
      </c>
      <c r="J18" s="17">
        <f t="shared" si="3"/>
        <v>70.278</v>
      </c>
      <c r="K18" s="27"/>
    </row>
    <row r="19" spans="1:11" ht="21.75" customHeight="1">
      <c r="A19" s="21" t="s">
        <v>50</v>
      </c>
      <c r="B19" s="2" t="s">
        <v>51</v>
      </c>
      <c r="C19" s="2" t="s">
        <v>52</v>
      </c>
      <c r="D19" s="4">
        <v>58</v>
      </c>
      <c r="E19" s="4">
        <v>92.4</v>
      </c>
      <c r="F19" s="4">
        <v>92.41</v>
      </c>
      <c r="G19" s="4">
        <f t="shared" si="0"/>
        <v>29</v>
      </c>
      <c r="H19" s="4">
        <f t="shared" si="1"/>
        <v>27.720000000000002</v>
      </c>
      <c r="I19" s="17">
        <f t="shared" si="2"/>
        <v>18.482</v>
      </c>
      <c r="J19" s="17">
        <f t="shared" si="3"/>
        <v>75.202</v>
      </c>
      <c r="K19" s="23" t="s">
        <v>51</v>
      </c>
    </row>
    <row r="20" spans="1:11" ht="21.75" customHeight="1">
      <c r="A20" s="21"/>
      <c r="B20" s="2" t="s">
        <v>53</v>
      </c>
      <c r="C20" s="2" t="s">
        <v>54</v>
      </c>
      <c r="D20" s="4">
        <v>56.5</v>
      </c>
      <c r="E20" s="4">
        <v>91.6</v>
      </c>
      <c r="F20" s="4">
        <v>90.51</v>
      </c>
      <c r="G20" s="4">
        <f t="shared" si="0"/>
        <v>28.25</v>
      </c>
      <c r="H20" s="4">
        <f t="shared" si="1"/>
        <v>27.479999999999997</v>
      </c>
      <c r="I20" s="17">
        <f t="shared" si="2"/>
        <v>18.102</v>
      </c>
      <c r="J20" s="17">
        <f t="shared" si="3"/>
        <v>73.832</v>
      </c>
      <c r="K20" s="24"/>
    </row>
    <row r="21" spans="1:11" ht="21.75" customHeight="1">
      <c r="A21" s="21" t="s">
        <v>55</v>
      </c>
      <c r="B21" s="2" t="s">
        <v>56</v>
      </c>
      <c r="C21" s="2" t="s">
        <v>57</v>
      </c>
      <c r="D21" s="4">
        <v>62</v>
      </c>
      <c r="E21" s="4">
        <v>92.6</v>
      </c>
      <c r="F21" s="4">
        <v>91.3</v>
      </c>
      <c r="G21" s="4">
        <f t="shared" si="0"/>
        <v>31</v>
      </c>
      <c r="H21" s="4">
        <f t="shared" si="1"/>
        <v>27.779999999999998</v>
      </c>
      <c r="I21" s="17">
        <f t="shared" si="2"/>
        <v>18.26</v>
      </c>
      <c r="J21" s="17">
        <f t="shared" si="3"/>
        <v>77.04</v>
      </c>
      <c r="K21" s="25" t="s">
        <v>58</v>
      </c>
    </row>
    <row r="22" spans="1:11" ht="21.75" customHeight="1">
      <c r="A22" s="21"/>
      <c r="B22" s="2" t="s">
        <v>59</v>
      </c>
      <c r="C22" s="16" t="s">
        <v>49</v>
      </c>
      <c r="D22" s="4">
        <v>62</v>
      </c>
      <c r="E22" s="4">
        <v>92</v>
      </c>
      <c r="F22" s="4">
        <v>92.17</v>
      </c>
      <c r="G22" s="4">
        <f t="shared" si="0"/>
        <v>31</v>
      </c>
      <c r="H22" s="4">
        <f t="shared" si="1"/>
        <v>27.599999999999998</v>
      </c>
      <c r="I22" s="17">
        <f t="shared" si="2"/>
        <v>18.434</v>
      </c>
      <c r="J22" s="17">
        <f t="shared" si="3"/>
        <v>77.03399999999999</v>
      </c>
      <c r="K22" s="27"/>
    </row>
    <row r="23" spans="1:11" ht="21.75" customHeight="1">
      <c r="A23" s="21" t="s">
        <v>60</v>
      </c>
      <c r="B23" s="2" t="s">
        <v>61</v>
      </c>
      <c r="C23" s="16" t="s">
        <v>62</v>
      </c>
      <c r="D23" s="4">
        <v>60.5</v>
      </c>
      <c r="E23" s="4">
        <v>90.4</v>
      </c>
      <c r="F23" s="4">
        <v>92.2</v>
      </c>
      <c r="G23" s="4">
        <f t="shared" si="0"/>
        <v>30.25</v>
      </c>
      <c r="H23" s="4">
        <f t="shared" si="1"/>
        <v>27.12</v>
      </c>
      <c r="I23" s="17">
        <f t="shared" si="2"/>
        <v>18.44</v>
      </c>
      <c r="J23" s="17">
        <f t="shared" si="3"/>
        <v>75.81</v>
      </c>
      <c r="K23" s="23" t="s">
        <v>61</v>
      </c>
    </row>
    <row r="24" spans="1:11" ht="21.75" customHeight="1">
      <c r="A24" s="21"/>
      <c r="B24" s="2" t="s">
        <v>63</v>
      </c>
      <c r="C24" s="2" t="s">
        <v>64</v>
      </c>
      <c r="D24" s="4">
        <v>55</v>
      </c>
      <c r="E24" s="4">
        <v>89.4</v>
      </c>
      <c r="F24" s="4">
        <v>91</v>
      </c>
      <c r="G24" s="4">
        <f t="shared" si="0"/>
        <v>27.5</v>
      </c>
      <c r="H24" s="4">
        <f t="shared" si="1"/>
        <v>26.82</v>
      </c>
      <c r="I24" s="17">
        <f t="shared" si="2"/>
        <v>18.2</v>
      </c>
      <c r="J24" s="17">
        <f t="shared" si="3"/>
        <v>72.52</v>
      </c>
      <c r="K24" s="24"/>
    </row>
    <row r="25" spans="1:11" ht="21.75" customHeight="1">
      <c r="A25" s="21" t="s">
        <v>65</v>
      </c>
      <c r="B25" s="2" t="s">
        <v>66</v>
      </c>
      <c r="C25" s="2" t="s">
        <v>67</v>
      </c>
      <c r="D25" s="4">
        <v>70</v>
      </c>
      <c r="E25" s="4">
        <v>93.6</v>
      </c>
      <c r="F25" s="4">
        <v>92.57</v>
      </c>
      <c r="G25" s="4">
        <f t="shared" si="0"/>
        <v>35</v>
      </c>
      <c r="H25" s="4">
        <f t="shared" si="1"/>
        <v>28.08</v>
      </c>
      <c r="I25" s="17">
        <f t="shared" si="2"/>
        <v>18.514</v>
      </c>
      <c r="J25" s="17">
        <f t="shared" si="3"/>
        <v>81.594</v>
      </c>
      <c r="K25" s="23" t="s">
        <v>66</v>
      </c>
    </row>
    <row r="26" spans="1:11" ht="21.75" customHeight="1">
      <c r="A26" s="21"/>
      <c r="B26" s="2" t="s">
        <v>68</v>
      </c>
      <c r="C26" s="2" t="s">
        <v>69</v>
      </c>
      <c r="D26" s="4">
        <v>66</v>
      </c>
      <c r="E26" s="4">
        <v>86.8</v>
      </c>
      <c r="F26" s="4">
        <v>91.26</v>
      </c>
      <c r="G26" s="4">
        <f t="shared" si="0"/>
        <v>33</v>
      </c>
      <c r="H26" s="4">
        <f t="shared" si="1"/>
        <v>26.04</v>
      </c>
      <c r="I26" s="17">
        <f t="shared" si="2"/>
        <v>18.252000000000002</v>
      </c>
      <c r="J26" s="17">
        <f t="shared" si="3"/>
        <v>77.292</v>
      </c>
      <c r="K26" s="24"/>
    </row>
    <row r="27" spans="1:11" ht="21.75" customHeight="1">
      <c r="A27" s="21" t="s">
        <v>70</v>
      </c>
      <c r="B27" s="2" t="s">
        <v>71</v>
      </c>
      <c r="C27" s="2" t="s">
        <v>67</v>
      </c>
      <c r="D27" s="4">
        <v>57</v>
      </c>
      <c r="E27" s="4">
        <v>94</v>
      </c>
      <c r="F27" s="4">
        <v>90.97</v>
      </c>
      <c r="G27" s="4">
        <f t="shared" si="0"/>
        <v>28.5</v>
      </c>
      <c r="H27" s="4">
        <f t="shared" si="1"/>
        <v>28.2</v>
      </c>
      <c r="I27" s="17">
        <f t="shared" si="2"/>
        <v>18.194</v>
      </c>
      <c r="J27" s="17">
        <f t="shared" si="3"/>
        <v>74.894</v>
      </c>
      <c r="K27" s="23" t="s">
        <v>71</v>
      </c>
    </row>
    <row r="28" spans="1:11" ht="21.75" customHeight="1">
      <c r="A28" s="21"/>
      <c r="B28" s="2" t="s">
        <v>72</v>
      </c>
      <c r="C28" s="2" t="s">
        <v>73</v>
      </c>
      <c r="D28" s="4">
        <v>57.5</v>
      </c>
      <c r="E28" s="4">
        <v>92</v>
      </c>
      <c r="F28" s="4">
        <v>92.57</v>
      </c>
      <c r="G28" s="4">
        <f t="shared" si="0"/>
        <v>28.75</v>
      </c>
      <c r="H28" s="4">
        <f t="shared" si="1"/>
        <v>27.599999999999998</v>
      </c>
      <c r="I28" s="17">
        <f t="shared" si="2"/>
        <v>18.514</v>
      </c>
      <c r="J28" s="17">
        <f t="shared" si="3"/>
        <v>74.86399999999999</v>
      </c>
      <c r="K28" s="24"/>
    </row>
    <row r="29" spans="1:11" ht="21.75" customHeight="1">
      <c r="A29" s="21" t="s">
        <v>74</v>
      </c>
      <c r="B29" s="2" t="s">
        <v>75</v>
      </c>
      <c r="C29" s="16" t="s">
        <v>39</v>
      </c>
      <c r="D29" s="4">
        <v>61</v>
      </c>
      <c r="E29" s="4">
        <v>90.8</v>
      </c>
      <c r="F29" s="4">
        <v>92.77</v>
      </c>
      <c r="G29" s="4">
        <f t="shared" si="0"/>
        <v>30.5</v>
      </c>
      <c r="H29" s="4">
        <f t="shared" si="1"/>
        <v>27.24</v>
      </c>
      <c r="I29" s="17">
        <f t="shared" si="2"/>
        <v>18.554</v>
      </c>
      <c r="J29" s="17">
        <f t="shared" si="3"/>
        <v>76.294</v>
      </c>
      <c r="K29" s="23" t="s">
        <v>75</v>
      </c>
    </row>
    <row r="30" spans="1:11" ht="21.75" customHeight="1">
      <c r="A30" s="21"/>
      <c r="B30" s="2" t="s">
        <v>76</v>
      </c>
      <c r="C30" s="2" t="s">
        <v>77</v>
      </c>
      <c r="D30" s="4">
        <v>57</v>
      </c>
      <c r="E30" s="4">
        <v>92.2</v>
      </c>
      <c r="F30" s="4">
        <v>92.57</v>
      </c>
      <c r="G30" s="4">
        <f t="shared" si="0"/>
        <v>28.5</v>
      </c>
      <c r="H30" s="4">
        <f t="shared" si="1"/>
        <v>27.66</v>
      </c>
      <c r="I30" s="17">
        <f t="shared" si="2"/>
        <v>18.514</v>
      </c>
      <c r="J30" s="17">
        <f t="shared" si="3"/>
        <v>74.67399999999999</v>
      </c>
      <c r="K30" s="24"/>
    </row>
    <row r="31" spans="1:11" ht="21.75" customHeight="1">
      <c r="A31" s="21" t="s">
        <v>78</v>
      </c>
      <c r="B31" s="2" t="s">
        <v>79</v>
      </c>
      <c r="C31" s="2" t="s">
        <v>80</v>
      </c>
      <c r="D31" s="4">
        <v>46.5</v>
      </c>
      <c r="E31" s="4">
        <v>87.4</v>
      </c>
      <c r="F31" s="4">
        <v>92.77</v>
      </c>
      <c r="G31" s="4">
        <f t="shared" si="0"/>
        <v>23.25</v>
      </c>
      <c r="H31" s="4">
        <f t="shared" si="1"/>
        <v>26.220000000000002</v>
      </c>
      <c r="I31" s="17">
        <f t="shared" si="2"/>
        <v>18.554</v>
      </c>
      <c r="J31" s="17">
        <f t="shared" si="3"/>
        <v>68.024</v>
      </c>
      <c r="K31" s="23" t="s">
        <v>79</v>
      </c>
    </row>
    <row r="32" spans="1:11" ht="21.75" customHeight="1">
      <c r="A32" s="21"/>
      <c r="B32" s="2" t="s">
        <v>81</v>
      </c>
      <c r="C32" s="2" t="s">
        <v>82</v>
      </c>
      <c r="D32" s="4">
        <v>48.5</v>
      </c>
      <c r="E32" s="4">
        <v>82</v>
      </c>
      <c r="F32" s="4">
        <v>92.02</v>
      </c>
      <c r="G32" s="4">
        <f t="shared" si="0"/>
        <v>24.25</v>
      </c>
      <c r="H32" s="4">
        <f t="shared" si="1"/>
        <v>24.599999999999998</v>
      </c>
      <c r="I32" s="17">
        <f t="shared" si="2"/>
        <v>18.404</v>
      </c>
      <c r="J32" s="17">
        <f t="shared" si="3"/>
        <v>67.25399999999999</v>
      </c>
      <c r="K32" s="24"/>
    </row>
    <row r="33" spans="1:11" ht="21.75" customHeight="1">
      <c r="A33" s="21" t="s">
        <v>83</v>
      </c>
      <c r="B33" s="2" t="s">
        <v>84</v>
      </c>
      <c r="C33" s="2" t="s">
        <v>32</v>
      </c>
      <c r="D33" s="4">
        <v>70</v>
      </c>
      <c r="E33" s="4">
        <v>91.4</v>
      </c>
      <c r="F33" s="4">
        <v>91.37</v>
      </c>
      <c r="G33" s="4">
        <f t="shared" si="0"/>
        <v>35</v>
      </c>
      <c r="H33" s="4">
        <f t="shared" si="1"/>
        <v>27.42</v>
      </c>
      <c r="I33" s="17">
        <f t="shared" si="2"/>
        <v>18.274</v>
      </c>
      <c r="J33" s="17">
        <f t="shared" si="3"/>
        <v>80.694</v>
      </c>
      <c r="K33" s="23" t="s">
        <v>84</v>
      </c>
    </row>
    <row r="34" spans="1:11" ht="21.75" customHeight="1">
      <c r="A34" s="21"/>
      <c r="B34" s="2" t="s">
        <v>85</v>
      </c>
      <c r="C34" s="16" t="s">
        <v>49</v>
      </c>
      <c r="D34" s="4">
        <v>60</v>
      </c>
      <c r="E34" s="4">
        <v>89.8</v>
      </c>
      <c r="F34" s="4">
        <v>90.97</v>
      </c>
      <c r="G34" s="4">
        <f t="shared" si="0"/>
        <v>30</v>
      </c>
      <c r="H34" s="4">
        <f t="shared" si="1"/>
        <v>26.939999999999998</v>
      </c>
      <c r="I34" s="17">
        <f t="shared" si="2"/>
        <v>18.194</v>
      </c>
      <c r="J34" s="17">
        <f t="shared" si="3"/>
        <v>75.134</v>
      </c>
      <c r="K34" s="24"/>
    </row>
    <row r="35" spans="1:11" ht="21.75" customHeight="1">
      <c r="A35" s="21" t="s">
        <v>86</v>
      </c>
      <c r="B35" s="2" t="s">
        <v>87</v>
      </c>
      <c r="C35" s="2" t="s">
        <v>47</v>
      </c>
      <c r="D35" s="4">
        <v>62</v>
      </c>
      <c r="E35" s="4">
        <v>84.8</v>
      </c>
      <c r="F35" s="4">
        <v>91</v>
      </c>
      <c r="G35" s="4">
        <f t="shared" si="0"/>
        <v>31</v>
      </c>
      <c r="H35" s="4">
        <f t="shared" si="1"/>
        <v>25.439999999999998</v>
      </c>
      <c r="I35" s="17">
        <f t="shared" si="2"/>
        <v>18.2</v>
      </c>
      <c r="J35" s="17">
        <f t="shared" si="3"/>
        <v>74.64</v>
      </c>
      <c r="K35" s="23" t="s">
        <v>87</v>
      </c>
    </row>
    <row r="36" spans="1:11" ht="21.75" customHeight="1">
      <c r="A36" s="21"/>
      <c r="B36" s="2" t="s">
        <v>88</v>
      </c>
      <c r="C36" s="2" t="s">
        <v>89</v>
      </c>
      <c r="D36" s="4">
        <v>51</v>
      </c>
      <c r="E36" s="4">
        <v>86.6</v>
      </c>
      <c r="F36" s="4">
        <v>90.2</v>
      </c>
      <c r="G36" s="4">
        <f t="shared" si="0"/>
        <v>25.5</v>
      </c>
      <c r="H36" s="4">
        <f t="shared" si="1"/>
        <v>25.979999999999997</v>
      </c>
      <c r="I36" s="17">
        <f t="shared" si="2"/>
        <v>18.040000000000003</v>
      </c>
      <c r="J36" s="17">
        <f t="shared" si="3"/>
        <v>69.52</v>
      </c>
      <c r="K36" s="24"/>
    </row>
    <row r="37" spans="1:11" ht="21.75" customHeight="1">
      <c r="A37" s="22" t="s">
        <v>90</v>
      </c>
      <c r="B37" s="2" t="s">
        <v>91</v>
      </c>
      <c r="C37" s="2" t="s">
        <v>92</v>
      </c>
      <c r="D37" s="4">
        <v>63</v>
      </c>
      <c r="E37" s="4">
        <v>92</v>
      </c>
      <c r="F37" s="4">
        <v>92.68</v>
      </c>
      <c r="G37" s="4">
        <f t="shared" si="0"/>
        <v>31.5</v>
      </c>
      <c r="H37" s="4">
        <f t="shared" si="1"/>
        <v>27.599999999999998</v>
      </c>
      <c r="I37" s="17">
        <f t="shared" si="2"/>
        <v>18.536</v>
      </c>
      <c r="J37" s="17">
        <f t="shared" si="3"/>
        <v>77.636</v>
      </c>
      <c r="K37" s="23" t="s">
        <v>91</v>
      </c>
    </row>
    <row r="38" spans="1:11" ht="21.75" customHeight="1">
      <c r="A38" s="22"/>
      <c r="B38" s="2" t="s">
        <v>93</v>
      </c>
      <c r="C38" s="2" t="s">
        <v>47</v>
      </c>
      <c r="D38" s="4">
        <v>63.5</v>
      </c>
      <c r="E38" s="4">
        <v>84.2</v>
      </c>
      <c r="F38" s="4">
        <v>92.55</v>
      </c>
      <c r="G38" s="4">
        <f t="shared" si="0"/>
        <v>31.75</v>
      </c>
      <c r="H38" s="4">
        <f t="shared" si="1"/>
        <v>25.26</v>
      </c>
      <c r="I38" s="17">
        <f t="shared" si="2"/>
        <v>18.51</v>
      </c>
      <c r="J38" s="17">
        <f t="shared" si="3"/>
        <v>75.52000000000001</v>
      </c>
      <c r="K38" s="24"/>
    </row>
    <row r="39" spans="1:11" ht="21.75" customHeight="1">
      <c r="A39" s="22" t="s">
        <v>94</v>
      </c>
      <c r="B39" s="2" t="s">
        <v>95</v>
      </c>
      <c r="C39" s="16" t="s">
        <v>96</v>
      </c>
      <c r="D39" s="4">
        <v>61.5</v>
      </c>
      <c r="E39" s="4">
        <v>84.6</v>
      </c>
      <c r="F39" s="4">
        <v>92.56</v>
      </c>
      <c r="G39" s="4">
        <f>SUM(D39*0.5)</f>
        <v>30.75</v>
      </c>
      <c r="H39" s="4">
        <f>SUM(E39*0.3)</f>
        <v>25.38</v>
      </c>
      <c r="I39" s="17">
        <f>SUM(F39*0.2)</f>
        <v>18.512</v>
      </c>
      <c r="J39" s="17">
        <f>SUM(G39:I39)</f>
        <v>74.642</v>
      </c>
      <c r="K39" s="23" t="s">
        <v>95</v>
      </c>
    </row>
    <row r="40" spans="1:11" ht="21.75" customHeight="1">
      <c r="A40" s="22"/>
      <c r="B40" s="2" t="s">
        <v>97</v>
      </c>
      <c r="C40" s="2" t="s">
        <v>98</v>
      </c>
      <c r="D40" s="4">
        <v>59.5</v>
      </c>
      <c r="E40" s="4">
        <v>88.2</v>
      </c>
      <c r="F40" s="4">
        <v>92.05</v>
      </c>
      <c r="G40" s="4">
        <f>SUM(D40*0.5)</f>
        <v>29.75</v>
      </c>
      <c r="H40" s="4">
        <f>SUM(E40*0.3)</f>
        <v>26.46</v>
      </c>
      <c r="I40" s="17">
        <f>SUM(F40*0.2)</f>
        <v>18.41</v>
      </c>
      <c r="J40" s="17">
        <f>SUM(G40:I40)</f>
        <v>74.62</v>
      </c>
      <c r="K40" s="24"/>
    </row>
    <row r="41" spans="1:11" ht="21.75" customHeight="1">
      <c r="A41" s="22" t="s">
        <v>99</v>
      </c>
      <c r="B41" s="2" t="s">
        <v>100</v>
      </c>
      <c r="C41" s="2" t="s">
        <v>101</v>
      </c>
      <c r="D41" s="4">
        <v>67</v>
      </c>
      <c r="E41" s="4">
        <v>91.4</v>
      </c>
      <c r="F41" s="4">
        <v>92.17</v>
      </c>
      <c r="G41" s="4">
        <f t="shared" si="0"/>
        <v>33.5</v>
      </c>
      <c r="H41" s="4">
        <f t="shared" si="1"/>
        <v>27.42</v>
      </c>
      <c r="I41" s="17">
        <f t="shared" si="2"/>
        <v>18.434</v>
      </c>
      <c r="J41" s="17">
        <f t="shared" si="3"/>
        <v>79.354</v>
      </c>
      <c r="K41" s="23" t="s">
        <v>100</v>
      </c>
    </row>
    <row r="42" spans="1:11" ht="21.75" customHeight="1">
      <c r="A42" s="22"/>
      <c r="B42" s="2" t="s">
        <v>102</v>
      </c>
      <c r="C42" s="16" t="s">
        <v>103</v>
      </c>
      <c r="D42" s="4">
        <v>69.5</v>
      </c>
      <c r="E42" s="4">
        <v>84.8</v>
      </c>
      <c r="F42" s="4">
        <v>92.2</v>
      </c>
      <c r="G42" s="4">
        <f t="shared" si="0"/>
        <v>34.75</v>
      </c>
      <c r="H42" s="4">
        <f t="shared" si="1"/>
        <v>25.439999999999998</v>
      </c>
      <c r="I42" s="17">
        <f t="shared" si="2"/>
        <v>18.44</v>
      </c>
      <c r="J42" s="17">
        <f t="shared" si="3"/>
        <v>78.63</v>
      </c>
      <c r="K42" s="24"/>
    </row>
    <row r="43" spans="1:11" ht="21.75" customHeight="1">
      <c r="A43" s="22" t="s">
        <v>104</v>
      </c>
      <c r="B43" s="2" t="s">
        <v>105</v>
      </c>
      <c r="C43" s="2" t="s">
        <v>106</v>
      </c>
      <c r="D43" s="4">
        <v>63</v>
      </c>
      <c r="E43" s="4">
        <v>90.6</v>
      </c>
      <c r="F43" s="4">
        <v>91.9</v>
      </c>
      <c r="G43" s="4">
        <f t="shared" si="0"/>
        <v>31.5</v>
      </c>
      <c r="H43" s="4">
        <f t="shared" si="1"/>
        <v>27.179999999999996</v>
      </c>
      <c r="I43" s="17">
        <f t="shared" si="2"/>
        <v>18.380000000000003</v>
      </c>
      <c r="J43" s="17">
        <f t="shared" si="3"/>
        <v>77.06</v>
      </c>
      <c r="K43" s="23" t="s">
        <v>105</v>
      </c>
    </row>
    <row r="44" spans="1:11" ht="21.75" customHeight="1">
      <c r="A44" s="22"/>
      <c r="B44" s="2" t="s">
        <v>107</v>
      </c>
      <c r="C44" s="2" t="s">
        <v>108</v>
      </c>
      <c r="D44" s="4">
        <v>56.5</v>
      </c>
      <c r="E44" s="4">
        <v>80.8</v>
      </c>
      <c r="F44" s="4">
        <v>92.19</v>
      </c>
      <c r="G44" s="4">
        <f t="shared" si="0"/>
        <v>28.25</v>
      </c>
      <c r="H44" s="4">
        <f t="shared" si="1"/>
        <v>24.24</v>
      </c>
      <c r="I44" s="17">
        <f t="shared" si="2"/>
        <v>18.438</v>
      </c>
      <c r="J44" s="17">
        <f t="shared" si="3"/>
        <v>70.928</v>
      </c>
      <c r="K44" s="24"/>
    </row>
    <row r="45" spans="1:11" ht="21.75" customHeight="1">
      <c r="A45" s="22" t="s">
        <v>109</v>
      </c>
      <c r="B45" s="2" t="s">
        <v>110</v>
      </c>
      <c r="C45" s="2" t="s">
        <v>111</v>
      </c>
      <c r="D45" s="4">
        <v>60</v>
      </c>
      <c r="E45" s="4">
        <v>86.6</v>
      </c>
      <c r="F45" s="4">
        <v>92.45</v>
      </c>
      <c r="G45" s="4">
        <f>SUM(D45*0.5)</f>
        <v>30</v>
      </c>
      <c r="H45" s="4">
        <f>SUM(E45*0.3)</f>
        <v>25.979999999999997</v>
      </c>
      <c r="I45" s="17">
        <f>SUM(F45*0.2)</f>
        <v>18.490000000000002</v>
      </c>
      <c r="J45" s="17">
        <f>SUM(G45:I45)</f>
        <v>74.47</v>
      </c>
      <c r="K45" s="23" t="s">
        <v>110</v>
      </c>
    </row>
    <row r="46" spans="1:11" ht="21.75" customHeight="1">
      <c r="A46" s="22"/>
      <c r="B46" s="2" t="s">
        <v>112</v>
      </c>
      <c r="C46" s="2" t="s">
        <v>113</v>
      </c>
      <c r="D46" s="4">
        <v>59</v>
      </c>
      <c r="E46" s="4">
        <v>88.6</v>
      </c>
      <c r="F46" s="4">
        <v>91.37</v>
      </c>
      <c r="G46" s="4">
        <f>SUM(D46*0.5)</f>
        <v>29.5</v>
      </c>
      <c r="H46" s="4">
        <f>SUM(E46*0.3)</f>
        <v>26.58</v>
      </c>
      <c r="I46" s="17">
        <f>SUM(F46*0.2)</f>
        <v>18.274</v>
      </c>
      <c r="J46" s="17">
        <f>SUM(G46:I46)</f>
        <v>74.354</v>
      </c>
      <c r="K46" s="24"/>
    </row>
    <row r="47" spans="1:11" ht="21.75" customHeight="1">
      <c r="A47" s="22" t="s">
        <v>114</v>
      </c>
      <c r="B47" s="2" t="s">
        <v>115</v>
      </c>
      <c r="C47" s="16" t="s">
        <v>116</v>
      </c>
      <c r="D47" s="4">
        <v>60</v>
      </c>
      <c r="E47" s="4">
        <v>88.2</v>
      </c>
      <c r="F47" s="4">
        <v>91.9</v>
      </c>
      <c r="G47" s="4">
        <f t="shared" si="0"/>
        <v>30</v>
      </c>
      <c r="H47" s="4">
        <f t="shared" si="1"/>
        <v>26.46</v>
      </c>
      <c r="I47" s="17">
        <f t="shared" si="2"/>
        <v>18.380000000000003</v>
      </c>
      <c r="J47" s="17">
        <f t="shared" si="3"/>
        <v>74.84</v>
      </c>
      <c r="K47" s="23" t="s">
        <v>115</v>
      </c>
    </row>
    <row r="48" spans="1:11" ht="21.75" customHeight="1">
      <c r="A48" s="22"/>
      <c r="B48" s="2" t="s">
        <v>117</v>
      </c>
      <c r="C48" s="2" t="s">
        <v>118</v>
      </c>
      <c r="D48" s="4">
        <v>62</v>
      </c>
      <c r="E48" s="4">
        <v>83.2</v>
      </c>
      <c r="F48" s="4">
        <v>91.77</v>
      </c>
      <c r="G48" s="4">
        <f t="shared" si="0"/>
        <v>31</v>
      </c>
      <c r="H48" s="4">
        <f t="shared" si="1"/>
        <v>24.96</v>
      </c>
      <c r="I48" s="17">
        <f t="shared" si="2"/>
        <v>18.354</v>
      </c>
      <c r="J48" s="17">
        <f t="shared" si="3"/>
        <v>74.314</v>
      </c>
      <c r="K48" s="24"/>
    </row>
    <row r="49" spans="1:11" ht="21.75" customHeight="1">
      <c r="A49" s="22" t="s">
        <v>119</v>
      </c>
      <c r="B49" s="2" t="s">
        <v>120</v>
      </c>
      <c r="C49" s="2" t="s">
        <v>121</v>
      </c>
      <c r="D49" s="4">
        <v>56.5</v>
      </c>
      <c r="E49" s="4">
        <v>88.4</v>
      </c>
      <c r="F49" s="4">
        <v>91.53</v>
      </c>
      <c r="G49" s="4">
        <f t="shared" si="0"/>
        <v>28.25</v>
      </c>
      <c r="H49" s="4">
        <f t="shared" si="1"/>
        <v>26.52</v>
      </c>
      <c r="I49" s="17">
        <f t="shared" si="2"/>
        <v>18.306</v>
      </c>
      <c r="J49" s="17">
        <f t="shared" si="3"/>
        <v>73.076</v>
      </c>
      <c r="K49" s="23" t="s">
        <v>120</v>
      </c>
    </row>
    <row r="50" spans="1:11" ht="24" customHeight="1">
      <c r="A50" s="22"/>
      <c r="B50" s="2" t="s">
        <v>122</v>
      </c>
      <c r="C50" s="2" t="s">
        <v>64</v>
      </c>
      <c r="D50" s="4">
        <v>60</v>
      </c>
      <c r="E50" s="4">
        <v>80.8</v>
      </c>
      <c r="F50" s="4">
        <v>91.09</v>
      </c>
      <c r="G50" s="4">
        <f t="shared" si="0"/>
        <v>30</v>
      </c>
      <c r="H50" s="4">
        <f t="shared" si="1"/>
        <v>24.24</v>
      </c>
      <c r="I50" s="17">
        <f t="shared" si="2"/>
        <v>18.218</v>
      </c>
      <c r="J50" s="17">
        <f t="shared" si="3"/>
        <v>72.458</v>
      </c>
      <c r="K50" s="24"/>
    </row>
    <row r="51" spans="1:11" ht="21.75" customHeight="1">
      <c r="A51" s="22" t="s">
        <v>123</v>
      </c>
      <c r="B51" s="2" t="s">
        <v>124</v>
      </c>
      <c r="C51" s="16" t="s">
        <v>125</v>
      </c>
      <c r="D51" s="4">
        <v>55</v>
      </c>
      <c r="E51" s="4">
        <v>89.2</v>
      </c>
      <c r="F51" s="4">
        <v>92.77</v>
      </c>
      <c r="G51" s="4">
        <f t="shared" si="0"/>
        <v>27.5</v>
      </c>
      <c r="H51" s="4">
        <f t="shared" si="1"/>
        <v>26.76</v>
      </c>
      <c r="I51" s="17">
        <f t="shared" si="2"/>
        <v>18.554</v>
      </c>
      <c r="J51" s="17">
        <f t="shared" si="3"/>
        <v>72.81400000000001</v>
      </c>
      <c r="K51" s="23" t="s">
        <v>124</v>
      </c>
    </row>
    <row r="52" spans="1:11" ht="21.75" customHeight="1">
      <c r="A52" s="22"/>
      <c r="B52" s="2" t="s">
        <v>126</v>
      </c>
      <c r="C52" s="2" t="s">
        <v>127</v>
      </c>
      <c r="D52" s="4">
        <v>52.5</v>
      </c>
      <c r="E52" s="4">
        <v>88</v>
      </c>
      <c r="F52" s="4">
        <v>92.57</v>
      </c>
      <c r="G52" s="4">
        <f t="shared" si="0"/>
        <v>26.25</v>
      </c>
      <c r="H52" s="4">
        <f t="shared" si="1"/>
        <v>26.4</v>
      </c>
      <c r="I52" s="17">
        <f t="shared" si="2"/>
        <v>18.514</v>
      </c>
      <c r="J52" s="17">
        <f t="shared" si="3"/>
        <v>71.164</v>
      </c>
      <c r="K52" s="24"/>
    </row>
    <row r="53" spans="1:11" ht="21.75" customHeight="1">
      <c r="A53" s="22" t="s">
        <v>128</v>
      </c>
      <c r="B53" s="2" t="s">
        <v>129</v>
      </c>
      <c r="C53" s="2" t="s">
        <v>52</v>
      </c>
      <c r="D53" s="4">
        <v>56</v>
      </c>
      <c r="E53" s="4">
        <v>87.125</v>
      </c>
      <c r="F53" s="4">
        <v>91.77</v>
      </c>
      <c r="G53" s="4">
        <f t="shared" si="0"/>
        <v>28</v>
      </c>
      <c r="H53" s="4">
        <f t="shared" si="1"/>
        <v>26.1375</v>
      </c>
      <c r="I53" s="17">
        <f t="shared" si="2"/>
        <v>18.354</v>
      </c>
      <c r="J53" s="17">
        <f t="shared" si="3"/>
        <v>72.4915</v>
      </c>
      <c r="K53" s="23" t="s">
        <v>129</v>
      </c>
    </row>
    <row r="54" spans="1:11" ht="21.75" customHeight="1">
      <c r="A54" s="22"/>
      <c r="B54" s="2" t="s">
        <v>130</v>
      </c>
      <c r="C54" s="2" t="s">
        <v>131</v>
      </c>
      <c r="D54" s="4">
        <v>54.5</v>
      </c>
      <c r="E54" s="4">
        <v>87.56</v>
      </c>
      <c r="F54" s="4">
        <v>92.57</v>
      </c>
      <c r="G54" s="4">
        <f t="shared" si="0"/>
        <v>27.25</v>
      </c>
      <c r="H54" s="4">
        <f t="shared" si="1"/>
        <v>26.268</v>
      </c>
      <c r="I54" s="17">
        <f t="shared" si="2"/>
        <v>18.514</v>
      </c>
      <c r="J54" s="17">
        <f t="shared" si="3"/>
        <v>72.032</v>
      </c>
      <c r="K54" s="24"/>
    </row>
    <row r="55" spans="1:11" ht="21.75" customHeight="1">
      <c r="A55" s="22" t="s">
        <v>132</v>
      </c>
      <c r="B55" s="2" t="s">
        <v>133</v>
      </c>
      <c r="C55" s="2" t="s">
        <v>134</v>
      </c>
      <c r="D55" s="4">
        <v>64.5</v>
      </c>
      <c r="E55" s="4">
        <v>90.3</v>
      </c>
      <c r="F55" s="4">
        <v>92.57</v>
      </c>
      <c r="G55" s="4">
        <f t="shared" si="0"/>
        <v>32.25</v>
      </c>
      <c r="H55" s="4">
        <f t="shared" si="1"/>
        <v>27.09</v>
      </c>
      <c r="I55" s="17">
        <f t="shared" si="2"/>
        <v>18.514</v>
      </c>
      <c r="J55" s="17">
        <f t="shared" si="3"/>
        <v>77.854</v>
      </c>
      <c r="K55" s="23" t="s">
        <v>133</v>
      </c>
    </row>
    <row r="56" spans="1:11" ht="21.75" customHeight="1">
      <c r="A56" s="22"/>
      <c r="B56" s="2" t="s">
        <v>135</v>
      </c>
      <c r="C56" s="2" t="s">
        <v>136</v>
      </c>
      <c r="D56" s="4">
        <v>61.5</v>
      </c>
      <c r="E56" s="4">
        <v>88.5</v>
      </c>
      <c r="F56" s="4">
        <v>92.37</v>
      </c>
      <c r="G56" s="4">
        <f t="shared" si="0"/>
        <v>30.75</v>
      </c>
      <c r="H56" s="4">
        <f t="shared" si="1"/>
        <v>26.55</v>
      </c>
      <c r="I56" s="17">
        <f t="shared" si="2"/>
        <v>18.474</v>
      </c>
      <c r="J56" s="17">
        <f t="shared" si="3"/>
        <v>75.774</v>
      </c>
      <c r="K56" s="24"/>
    </row>
    <row r="57" spans="1:11" ht="21.75" customHeight="1">
      <c r="A57" s="22" t="s">
        <v>137</v>
      </c>
      <c r="B57" s="2" t="s">
        <v>138</v>
      </c>
      <c r="C57" s="2" t="s">
        <v>139</v>
      </c>
      <c r="D57" s="4">
        <v>57</v>
      </c>
      <c r="E57" s="4">
        <v>91.3</v>
      </c>
      <c r="F57" s="4">
        <v>92.993</v>
      </c>
      <c r="G57" s="4">
        <f>SUM(D57*0.5)</f>
        <v>28.5</v>
      </c>
      <c r="H57" s="4">
        <f>SUM(E57*0.3)</f>
        <v>27.389999999999997</v>
      </c>
      <c r="I57" s="17">
        <f>SUM(F57*0.2)</f>
        <v>18.5986</v>
      </c>
      <c r="J57" s="17">
        <f>SUM(G57:I57)</f>
        <v>74.4886</v>
      </c>
      <c r="K57" s="23" t="s">
        <v>138</v>
      </c>
    </row>
    <row r="58" spans="1:11" ht="21.75" customHeight="1">
      <c r="A58" s="22"/>
      <c r="B58" s="2" t="s">
        <v>140</v>
      </c>
      <c r="C58" s="2" t="s">
        <v>118</v>
      </c>
      <c r="D58" s="4">
        <v>59</v>
      </c>
      <c r="E58" s="4">
        <v>89.2</v>
      </c>
      <c r="F58" s="4">
        <v>90.985</v>
      </c>
      <c r="G58" s="4">
        <f>SUM(D58*0.5)</f>
        <v>29.5</v>
      </c>
      <c r="H58" s="4">
        <f>SUM(E58*0.3)</f>
        <v>26.76</v>
      </c>
      <c r="I58" s="17">
        <f>SUM(F58*0.2)</f>
        <v>18.197</v>
      </c>
      <c r="J58" s="17">
        <f>SUM(G58:I58)</f>
        <v>74.45700000000001</v>
      </c>
      <c r="K58" s="24"/>
    </row>
    <row r="59" spans="1:11" ht="21.75" customHeight="1">
      <c r="A59" s="22" t="s">
        <v>141</v>
      </c>
      <c r="B59" s="2" t="s">
        <v>142</v>
      </c>
      <c r="C59" s="16" t="s">
        <v>62</v>
      </c>
      <c r="D59" s="4">
        <v>58.5</v>
      </c>
      <c r="E59" s="4">
        <v>88.68</v>
      </c>
      <c r="F59" s="4">
        <v>92.57</v>
      </c>
      <c r="G59" s="4">
        <f t="shared" si="0"/>
        <v>29.25</v>
      </c>
      <c r="H59" s="4">
        <f t="shared" si="1"/>
        <v>26.604000000000003</v>
      </c>
      <c r="I59" s="17">
        <f t="shared" si="2"/>
        <v>18.514</v>
      </c>
      <c r="J59" s="17">
        <f t="shared" si="3"/>
        <v>74.368</v>
      </c>
      <c r="K59" s="25" t="s">
        <v>143</v>
      </c>
    </row>
    <row r="60" spans="1:11" ht="21.75" customHeight="1">
      <c r="A60" s="22"/>
      <c r="B60" s="2" t="s">
        <v>144</v>
      </c>
      <c r="C60" s="2" t="s">
        <v>145</v>
      </c>
      <c r="D60" s="4">
        <v>56.5</v>
      </c>
      <c r="E60" s="4">
        <v>88.3</v>
      </c>
      <c r="F60" s="4">
        <v>92.17</v>
      </c>
      <c r="G60" s="4">
        <f t="shared" si="0"/>
        <v>28.25</v>
      </c>
      <c r="H60" s="4">
        <f t="shared" si="1"/>
        <v>26.49</v>
      </c>
      <c r="I60" s="17">
        <f t="shared" si="2"/>
        <v>18.434</v>
      </c>
      <c r="J60" s="17">
        <f t="shared" si="3"/>
        <v>73.17399999999999</v>
      </c>
      <c r="K60" s="26"/>
    </row>
    <row r="61" spans="1:11" ht="21.75" customHeight="1">
      <c r="A61" s="22"/>
      <c r="B61" s="2" t="s">
        <v>146</v>
      </c>
      <c r="C61" s="2" t="s">
        <v>147</v>
      </c>
      <c r="D61" s="4">
        <v>54.5</v>
      </c>
      <c r="E61" s="4">
        <v>88.2</v>
      </c>
      <c r="F61" s="4">
        <v>90.37</v>
      </c>
      <c r="G61" s="4">
        <f t="shared" si="0"/>
        <v>27.25</v>
      </c>
      <c r="H61" s="4">
        <f t="shared" si="1"/>
        <v>26.46</v>
      </c>
      <c r="I61" s="17">
        <f t="shared" si="2"/>
        <v>18.074</v>
      </c>
      <c r="J61" s="17">
        <f t="shared" si="3"/>
        <v>71.784</v>
      </c>
      <c r="K61" s="26"/>
    </row>
    <row r="62" spans="1:11" ht="21.75" customHeight="1">
      <c r="A62" s="22"/>
      <c r="B62" s="2" t="s">
        <v>148</v>
      </c>
      <c r="C62" s="16" t="s">
        <v>149</v>
      </c>
      <c r="D62" s="4">
        <v>54</v>
      </c>
      <c r="E62" s="4">
        <v>88.4</v>
      </c>
      <c r="F62" s="4">
        <v>90.37</v>
      </c>
      <c r="G62" s="4">
        <f t="shared" si="0"/>
        <v>27</v>
      </c>
      <c r="H62" s="4">
        <f t="shared" si="1"/>
        <v>26.52</v>
      </c>
      <c r="I62" s="17">
        <f t="shared" si="2"/>
        <v>18.074</v>
      </c>
      <c r="J62" s="17">
        <f t="shared" si="3"/>
        <v>71.594</v>
      </c>
      <c r="K62" s="27"/>
    </row>
    <row r="63" spans="1:11" ht="33.75" customHeight="1">
      <c r="A63" s="16" t="s">
        <v>150</v>
      </c>
      <c r="B63" s="2" t="s">
        <v>151</v>
      </c>
      <c r="C63" s="2" t="s">
        <v>152</v>
      </c>
      <c r="D63" s="4">
        <v>53</v>
      </c>
      <c r="E63" s="4">
        <v>77.8</v>
      </c>
      <c r="F63" s="4">
        <v>92.59</v>
      </c>
      <c r="G63" s="4">
        <f t="shared" si="0"/>
        <v>26.5</v>
      </c>
      <c r="H63" s="4">
        <f t="shared" si="1"/>
        <v>23.34</v>
      </c>
      <c r="I63" s="17">
        <f t="shared" si="2"/>
        <v>18.518</v>
      </c>
      <c r="J63" s="17">
        <f t="shared" si="3"/>
        <v>68.358</v>
      </c>
      <c r="K63" s="7" t="s">
        <v>151</v>
      </c>
    </row>
    <row r="64" spans="1:11" ht="21.75" customHeight="1">
      <c r="A64" s="21" t="s">
        <v>153</v>
      </c>
      <c r="B64" s="2" t="s">
        <v>154</v>
      </c>
      <c r="C64" s="16" t="s">
        <v>62</v>
      </c>
      <c r="D64" s="4">
        <v>59.5</v>
      </c>
      <c r="E64" s="4">
        <v>90</v>
      </c>
      <c r="F64" s="4">
        <v>92.7</v>
      </c>
      <c r="G64" s="4">
        <f t="shared" si="0"/>
        <v>29.75</v>
      </c>
      <c r="H64" s="4">
        <f t="shared" si="1"/>
        <v>27</v>
      </c>
      <c r="I64" s="17">
        <f t="shared" si="2"/>
        <v>18.540000000000003</v>
      </c>
      <c r="J64" s="17">
        <f t="shared" si="3"/>
        <v>75.29</v>
      </c>
      <c r="K64" s="28" t="s">
        <v>154</v>
      </c>
    </row>
    <row r="65" spans="1:11" ht="21.75" customHeight="1">
      <c r="A65" s="21"/>
      <c r="B65" s="2" t="s">
        <v>155</v>
      </c>
      <c r="C65" s="2" t="s">
        <v>156</v>
      </c>
      <c r="D65" s="4">
        <v>55</v>
      </c>
      <c r="E65" s="4">
        <v>88.2</v>
      </c>
      <c r="F65" s="4">
        <v>92.21</v>
      </c>
      <c r="G65" s="4">
        <f t="shared" si="0"/>
        <v>27.5</v>
      </c>
      <c r="H65" s="4">
        <f t="shared" si="1"/>
        <v>26.46</v>
      </c>
      <c r="I65" s="17">
        <f t="shared" si="2"/>
        <v>18.442</v>
      </c>
      <c r="J65" s="17">
        <f t="shared" si="3"/>
        <v>72.402</v>
      </c>
      <c r="K65" s="28"/>
    </row>
    <row r="66" spans="1:11" ht="21.75" customHeight="1">
      <c r="A66" s="21" t="s">
        <v>157</v>
      </c>
      <c r="B66" s="2" t="s">
        <v>158</v>
      </c>
      <c r="C66" s="2" t="s">
        <v>45</v>
      </c>
      <c r="D66" s="4">
        <v>64</v>
      </c>
      <c r="E66" s="4">
        <v>83.6</v>
      </c>
      <c r="F66" s="4">
        <v>90.14</v>
      </c>
      <c r="G66" s="4">
        <f t="shared" si="0"/>
        <v>32</v>
      </c>
      <c r="H66" s="4">
        <f t="shared" si="1"/>
        <v>25.08</v>
      </c>
      <c r="I66" s="17">
        <f t="shared" si="2"/>
        <v>18.028000000000002</v>
      </c>
      <c r="J66" s="17">
        <f t="shared" si="3"/>
        <v>75.108</v>
      </c>
      <c r="K66" s="28" t="s">
        <v>158</v>
      </c>
    </row>
    <row r="67" spans="1:11" ht="21.75" customHeight="1">
      <c r="A67" s="21"/>
      <c r="B67" s="2" t="s">
        <v>159</v>
      </c>
      <c r="C67" s="2" t="s">
        <v>160</v>
      </c>
      <c r="D67" s="4">
        <v>58.5</v>
      </c>
      <c r="E67" s="4">
        <v>82.2</v>
      </c>
      <c r="F67" s="4">
        <v>89.74</v>
      </c>
      <c r="G67" s="4">
        <f>SUM(D67*0.5)</f>
        <v>29.25</v>
      </c>
      <c r="H67" s="4">
        <f>SUM(E67*0.3)</f>
        <v>24.66</v>
      </c>
      <c r="I67" s="17">
        <f>SUM(F67*0.2)</f>
        <v>17.948</v>
      </c>
      <c r="J67" s="17">
        <f>SUM(G67:I67)</f>
        <v>71.858</v>
      </c>
      <c r="K67" s="28"/>
    </row>
    <row r="68" spans="1:11" ht="21.75" customHeight="1">
      <c r="A68" s="21" t="s">
        <v>161</v>
      </c>
      <c r="B68" s="2" t="s">
        <v>162</v>
      </c>
      <c r="C68" s="2" t="s">
        <v>163</v>
      </c>
      <c r="D68" s="4">
        <v>60.5</v>
      </c>
      <c r="E68" s="4">
        <v>90.4</v>
      </c>
      <c r="F68" s="4">
        <v>90.57</v>
      </c>
      <c r="G68" s="4">
        <f>SUM(D68*0.5)</f>
        <v>30.25</v>
      </c>
      <c r="H68" s="4">
        <f>SUM(E68*0.3)</f>
        <v>27.12</v>
      </c>
      <c r="I68" s="17">
        <f>SUM(F68*0.2)</f>
        <v>18.114</v>
      </c>
      <c r="J68" s="17">
        <f>SUM(G68:I68)</f>
        <v>75.48400000000001</v>
      </c>
      <c r="K68" s="28" t="s">
        <v>162</v>
      </c>
    </row>
    <row r="69" spans="1:11" ht="21.75" customHeight="1">
      <c r="A69" s="21"/>
      <c r="B69" s="2" t="s">
        <v>164</v>
      </c>
      <c r="C69" s="16" t="s">
        <v>125</v>
      </c>
      <c r="D69" s="4">
        <v>59.5</v>
      </c>
      <c r="E69" s="4">
        <v>81.6</v>
      </c>
      <c r="F69" s="4">
        <v>91.77</v>
      </c>
      <c r="G69" s="4">
        <f>SUM(D69*0.5)</f>
        <v>29.75</v>
      </c>
      <c r="H69" s="4">
        <f>SUM(E69*0.3)</f>
        <v>24.479999999999997</v>
      </c>
      <c r="I69" s="17">
        <f>SUM(F69*0.2)</f>
        <v>18.354</v>
      </c>
      <c r="J69" s="17">
        <f>SUM(G69:I69)</f>
        <v>72.584</v>
      </c>
      <c r="K69" s="28"/>
    </row>
  </sheetData>
  <sheetProtection/>
  <mergeCells count="61">
    <mergeCell ref="K64:K65"/>
    <mergeCell ref="K66:K67"/>
    <mergeCell ref="K68:K69"/>
    <mergeCell ref="K53:K54"/>
    <mergeCell ref="K55:K56"/>
    <mergeCell ref="K57:K58"/>
    <mergeCell ref="K59:K62"/>
    <mergeCell ref="K45:K46"/>
    <mergeCell ref="K47:K48"/>
    <mergeCell ref="K49:K50"/>
    <mergeCell ref="K51:K52"/>
    <mergeCell ref="K37:K38"/>
    <mergeCell ref="K39:K40"/>
    <mergeCell ref="K41:K42"/>
    <mergeCell ref="K43:K44"/>
    <mergeCell ref="K29:K30"/>
    <mergeCell ref="K31:K32"/>
    <mergeCell ref="K33:K34"/>
    <mergeCell ref="K35:K36"/>
    <mergeCell ref="K21:K22"/>
    <mergeCell ref="K23:K24"/>
    <mergeCell ref="K25:K26"/>
    <mergeCell ref="K27:K28"/>
    <mergeCell ref="A64:A65"/>
    <mergeCell ref="A66:A67"/>
    <mergeCell ref="A68:A69"/>
    <mergeCell ref="K3:K4"/>
    <mergeCell ref="K5:K6"/>
    <mergeCell ref="K7:K8"/>
    <mergeCell ref="K9:K10"/>
    <mergeCell ref="K11:K14"/>
    <mergeCell ref="K15:K18"/>
    <mergeCell ref="K19:K20"/>
    <mergeCell ref="A53:A54"/>
    <mergeCell ref="A55:A56"/>
    <mergeCell ref="A57:A58"/>
    <mergeCell ref="A59:A62"/>
    <mergeCell ref="A45:A46"/>
    <mergeCell ref="A47:A48"/>
    <mergeCell ref="A49:A50"/>
    <mergeCell ref="A51:A52"/>
    <mergeCell ref="A37:A38"/>
    <mergeCell ref="A39:A40"/>
    <mergeCell ref="A41:A42"/>
    <mergeCell ref="A43:A44"/>
    <mergeCell ref="A29:A30"/>
    <mergeCell ref="A31:A32"/>
    <mergeCell ref="A33:A34"/>
    <mergeCell ref="A35:A36"/>
    <mergeCell ref="A21:A22"/>
    <mergeCell ref="A23:A24"/>
    <mergeCell ref="A25:A26"/>
    <mergeCell ref="A27:A28"/>
    <mergeCell ref="A9:A10"/>
    <mergeCell ref="A11:A14"/>
    <mergeCell ref="A15:A18"/>
    <mergeCell ref="A19:A20"/>
    <mergeCell ref="A1:K1"/>
    <mergeCell ref="A3:A4"/>
    <mergeCell ref="A5:A6"/>
    <mergeCell ref="A7:A8"/>
  </mergeCells>
  <printOptions horizontalCentered="1"/>
  <pageMargins left="0.9" right="0.79" top="0.87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K2" sqref="K2"/>
    </sheetView>
  </sheetViews>
  <sheetFormatPr defaultColWidth="9.00390625" defaultRowHeight="14.25"/>
  <cols>
    <col min="1" max="1" width="18.25390625" style="0" customWidth="1"/>
    <col min="2" max="2" width="8.75390625" style="0" customWidth="1"/>
    <col min="3" max="3" width="24.50390625" style="0" customWidth="1"/>
    <col min="4" max="10" width="8.25390625" style="1" customWidth="1"/>
    <col min="11" max="11" width="10.375" style="1" customWidth="1"/>
  </cols>
  <sheetData>
    <row r="1" spans="1:11" ht="30" customHeight="1">
      <c r="A1" s="29" t="s">
        <v>165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1" t="s">
        <v>166</v>
      </c>
      <c r="G2" s="2" t="s">
        <v>167</v>
      </c>
      <c r="H2" s="2" t="s">
        <v>8</v>
      </c>
      <c r="I2" s="2" t="s">
        <v>9</v>
      </c>
      <c r="J2" s="2" t="s">
        <v>10</v>
      </c>
      <c r="K2" s="2" t="s">
        <v>229</v>
      </c>
    </row>
    <row r="3" spans="1:11" ht="21.75" customHeight="1">
      <c r="A3" s="32" t="s">
        <v>168</v>
      </c>
      <c r="B3" s="13" t="s">
        <v>169</v>
      </c>
      <c r="C3" s="13" t="s">
        <v>170</v>
      </c>
      <c r="D3" s="14">
        <v>47</v>
      </c>
      <c r="E3" s="14">
        <v>83.2</v>
      </c>
      <c r="F3" s="10">
        <v>90.84</v>
      </c>
      <c r="G3" s="10">
        <f>SUM(D3*0.5)</f>
        <v>23.5</v>
      </c>
      <c r="H3" s="10">
        <f>SUM(E3*0.3)</f>
        <v>24.96</v>
      </c>
      <c r="I3" s="10">
        <f>F3*0.2</f>
        <v>18.168000000000003</v>
      </c>
      <c r="J3" s="10">
        <f>SUM(G3:I3)</f>
        <v>66.628</v>
      </c>
      <c r="K3" s="37" t="s">
        <v>169</v>
      </c>
    </row>
    <row r="4" spans="1:11" ht="21.75" customHeight="1">
      <c r="A4" s="33"/>
      <c r="B4" s="13" t="s">
        <v>171</v>
      </c>
      <c r="C4" s="13" t="s">
        <v>121</v>
      </c>
      <c r="D4" s="14">
        <v>45</v>
      </c>
      <c r="E4" s="14">
        <v>80.6</v>
      </c>
      <c r="F4" s="10">
        <v>90.5</v>
      </c>
      <c r="G4" s="10">
        <f aca="true" t="shared" si="0" ref="G4:G21">SUM(D4*0.5)</f>
        <v>22.5</v>
      </c>
      <c r="H4" s="10">
        <f aca="true" t="shared" si="1" ref="H4:H21">SUM(E4*0.3)</f>
        <v>24.179999999999996</v>
      </c>
      <c r="I4" s="10">
        <f aca="true" t="shared" si="2" ref="I4:I21">F4*0.2</f>
        <v>18.1</v>
      </c>
      <c r="J4" s="10">
        <f aca="true" t="shared" si="3" ref="J4:J21">SUM(G4:I4)</f>
        <v>64.78</v>
      </c>
      <c r="K4" s="37"/>
    </row>
    <row r="5" spans="1:11" ht="21.75" customHeight="1">
      <c r="A5" s="32" t="s">
        <v>172</v>
      </c>
      <c r="B5" s="13" t="s">
        <v>173</v>
      </c>
      <c r="C5" s="13" t="s">
        <v>174</v>
      </c>
      <c r="D5" s="14">
        <v>54.5</v>
      </c>
      <c r="E5" s="14">
        <v>82</v>
      </c>
      <c r="F5" s="10">
        <v>91.7</v>
      </c>
      <c r="G5" s="10">
        <f t="shared" si="0"/>
        <v>27.25</v>
      </c>
      <c r="H5" s="10">
        <f t="shared" si="1"/>
        <v>24.599999999999998</v>
      </c>
      <c r="I5" s="10">
        <f t="shared" si="2"/>
        <v>18.34</v>
      </c>
      <c r="J5" s="10">
        <f t="shared" si="3"/>
        <v>70.19</v>
      </c>
      <c r="K5" s="37" t="s">
        <v>173</v>
      </c>
    </row>
    <row r="6" spans="1:11" ht="21.75" customHeight="1">
      <c r="A6" s="33"/>
      <c r="B6" s="13" t="s">
        <v>175</v>
      </c>
      <c r="C6" s="13" t="s">
        <v>136</v>
      </c>
      <c r="D6" s="14">
        <v>52</v>
      </c>
      <c r="E6" s="14">
        <v>80.4</v>
      </c>
      <c r="F6" s="10">
        <v>91.37</v>
      </c>
      <c r="G6" s="10">
        <f t="shared" si="0"/>
        <v>26</v>
      </c>
      <c r="H6" s="10">
        <f t="shared" si="1"/>
        <v>24.12</v>
      </c>
      <c r="I6" s="10">
        <f t="shared" si="2"/>
        <v>18.274</v>
      </c>
      <c r="J6" s="10">
        <f t="shared" si="3"/>
        <v>68.394</v>
      </c>
      <c r="K6" s="37"/>
    </row>
    <row r="7" spans="1:11" ht="21.75" customHeight="1">
      <c r="A7" s="32" t="s">
        <v>176</v>
      </c>
      <c r="B7" s="13" t="s">
        <v>177</v>
      </c>
      <c r="C7" s="13" t="s">
        <v>178</v>
      </c>
      <c r="D7" s="14">
        <v>60</v>
      </c>
      <c r="E7" s="14">
        <v>88.6</v>
      </c>
      <c r="F7" s="10">
        <v>90.2</v>
      </c>
      <c r="G7" s="10">
        <f t="shared" si="0"/>
        <v>30</v>
      </c>
      <c r="H7" s="10">
        <f t="shared" si="1"/>
        <v>26.58</v>
      </c>
      <c r="I7" s="10">
        <f t="shared" si="2"/>
        <v>18.040000000000003</v>
      </c>
      <c r="J7" s="10">
        <f t="shared" si="3"/>
        <v>74.62</v>
      </c>
      <c r="K7" s="37" t="s">
        <v>177</v>
      </c>
    </row>
    <row r="8" spans="1:11" ht="21.75" customHeight="1">
      <c r="A8" s="33"/>
      <c r="B8" s="13" t="s">
        <v>179</v>
      </c>
      <c r="C8" s="13" t="s">
        <v>180</v>
      </c>
      <c r="D8" s="14">
        <v>51</v>
      </c>
      <c r="E8" s="14">
        <v>82.4</v>
      </c>
      <c r="F8" s="10">
        <v>89.3</v>
      </c>
      <c r="G8" s="10">
        <f t="shared" si="0"/>
        <v>25.5</v>
      </c>
      <c r="H8" s="10">
        <f t="shared" si="1"/>
        <v>24.720000000000002</v>
      </c>
      <c r="I8" s="10">
        <f t="shared" si="2"/>
        <v>17.86</v>
      </c>
      <c r="J8" s="10">
        <f t="shared" si="3"/>
        <v>68.08</v>
      </c>
      <c r="K8" s="37"/>
    </row>
    <row r="9" spans="1:11" ht="36.75" customHeight="1">
      <c r="A9" s="12" t="s">
        <v>181</v>
      </c>
      <c r="B9" s="13" t="s">
        <v>182</v>
      </c>
      <c r="C9" s="13" t="s">
        <v>183</v>
      </c>
      <c r="D9" s="14">
        <v>58.5</v>
      </c>
      <c r="E9" s="14">
        <v>85</v>
      </c>
      <c r="F9" s="10">
        <v>89</v>
      </c>
      <c r="G9" s="10">
        <f t="shared" si="0"/>
        <v>29.25</v>
      </c>
      <c r="H9" s="10">
        <f t="shared" si="1"/>
        <v>25.5</v>
      </c>
      <c r="I9" s="10">
        <f t="shared" si="2"/>
        <v>17.8</v>
      </c>
      <c r="J9" s="10">
        <f t="shared" si="3"/>
        <v>72.55</v>
      </c>
      <c r="K9" s="8" t="s">
        <v>182</v>
      </c>
    </row>
    <row r="10" spans="1:11" ht="21.75" customHeight="1">
      <c r="A10" s="34" t="s">
        <v>184</v>
      </c>
      <c r="B10" s="13" t="s">
        <v>185</v>
      </c>
      <c r="C10" s="13" t="s">
        <v>13</v>
      </c>
      <c r="D10" s="14">
        <v>44.5</v>
      </c>
      <c r="E10" s="14">
        <v>89.4</v>
      </c>
      <c r="F10" s="10">
        <v>92.96</v>
      </c>
      <c r="G10" s="10">
        <f>SUM(D10*0.5)</f>
        <v>22.25</v>
      </c>
      <c r="H10" s="10">
        <f>SUM(E10*0.3)</f>
        <v>26.82</v>
      </c>
      <c r="I10" s="10">
        <f>F10*0.2</f>
        <v>18.592</v>
      </c>
      <c r="J10" s="10">
        <f>SUM(G10:I10)</f>
        <v>67.662</v>
      </c>
      <c r="K10" s="37" t="s">
        <v>185</v>
      </c>
    </row>
    <row r="11" spans="1:11" ht="21.75" customHeight="1">
      <c r="A11" s="34"/>
      <c r="B11" s="13" t="s">
        <v>186</v>
      </c>
      <c r="C11" s="13" t="s">
        <v>187</v>
      </c>
      <c r="D11" s="14">
        <v>48</v>
      </c>
      <c r="E11" s="14">
        <v>86.2</v>
      </c>
      <c r="F11" s="10">
        <v>88.97</v>
      </c>
      <c r="G11" s="10">
        <f>SUM(D11*0.5)</f>
        <v>24</v>
      </c>
      <c r="H11" s="10">
        <f>SUM(E11*0.3)</f>
        <v>25.86</v>
      </c>
      <c r="I11" s="10">
        <f>F11*0.2</f>
        <v>17.794</v>
      </c>
      <c r="J11" s="10">
        <f>SUM(G11:I11)</f>
        <v>67.654</v>
      </c>
      <c r="K11" s="37"/>
    </row>
    <row r="12" spans="1:11" ht="21.75" customHeight="1">
      <c r="A12" s="34" t="s">
        <v>188</v>
      </c>
      <c r="B12" s="13" t="s">
        <v>189</v>
      </c>
      <c r="C12" s="13" t="s">
        <v>190</v>
      </c>
      <c r="D12" s="14">
        <v>45.5</v>
      </c>
      <c r="E12" s="14">
        <v>86.8</v>
      </c>
      <c r="F12" s="10">
        <v>92.57</v>
      </c>
      <c r="G12" s="10">
        <f>SUM(D12*0.5)</f>
        <v>22.75</v>
      </c>
      <c r="H12" s="10">
        <f>SUM(E12*0.3)</f>
        <v>26.04</v>
      </c>
      <c r="I12" s="10">
        <f>F12*0.2</f>
        <v>18.514</v>
      </c>
      <c r="J12" s="10">
        <f>SUM(G12:I12)</f>
        <v>67.304</v>
      </c>
      <c r="K12" s="37" t="s">
        <v>189</v>
      </c>
    </row>
    <row r="13" spans="1:11" ht="21.75" customHeight="1">
      <c r="A13" s="34"/>
      <c r="B13" s="13" t="s">
        <v>191</v>
      </c>
      <c r="C13" s="13" t="s">
        <v>192</v>
      </c>
      <c r="D13" s="14">
        <v>47.5</v>
      </c>
      <c r="E13" s="14">
        <v>85.4</v>
      </c>
      <c r="F13" s="10">
        <v>89.39</v>
      </c>
      <c r="G13" s="10">
        <f>SUM(D13*0.5)</f>
        <v>23.75</v>
      </c>
      <c r="H13" s="10">
        <f>SUM(E13*0.3)</f>
        <v>25.62</v>
      </c>
      <c r="I13" s="10">
        <f>F13*0.2</f>
        <v>17.878</v>
      </c>
      <c r="J13" s="10">
        <f>SUM(G13:I13)</f>
        <v>67.248</v>
      </c>
      <c r="K13" s="37"/>
    </row>
    <row r="14" spans="1:11" ht="21.75" customHeight="1">
      <c r="A14" s="35" t="s">
        <v>193</v>
      </c>
      <c r="B14" s="13" t="s">
        <v>194</v>
      </c>
      <c r="C14" s="13" t="s">
        <v>67</v>
      </c>
      <c r="D14" s="14">
        <v>65</v>
      </c>
      <c r="E14" s="14">
        <v>85.8</v>
      </c>
      <c r="F14" s="10">
        <v>92.57</v>
      </c>
      <c r="G14" s="10">
        <f t="shared" si="0"/>
        <v>32.5</v>
      </c>
      <c r="H14" s="10">
        <f t="shared" si="1"/>
        <v>25.74</v>
      </c>
      <c r="I14" s="10">
        <f t="shared" si="2"/>
        <v>18.514</v>
      </c>
      <c r="J14" s="10">
        <f t="shared" si="3"/>
        <v>76.75399999999999</v>
      </c>
      <c r="K14" s="38" t="s">
        <v>195</v>
      </c>
    </row>
    <row r="15" spans="1:11" ht="21.75" customHeight="1">
      <c r="A15" s="35"/>
      <c r="B15" s="13" t="s">
        <v>196</v>
      </c>
      <c r="C15" s="13" t="s">
        <v>197</v>
      </c>
      <c r="D15" s="14">
        <v>49.5</v>
      </c>
      <c r="E15" s="14">
        <v>84.5</v>
      </c>
      <c r="F15" s="10">
        <v>92.93</v>
      </c>
      <c r="G15" s="10">
        <f>SUM(D15*0.5)</f>
        <v>24.75</v>
      </c>
      <c r="H15" s="10">
        <f>SUM(E15*0.3)</f>
        <v>25.349999999999998</v>
      </c>
      <c r="I15" s="10">
        <f>F15*0.2</f>
        <v>18.586000000000002</v>
      </c>
      <c r="J15" s="10">
        <f>SUM(G15:I15)</f>
        <v>68.68599999999999</v>
      </c>
      <c r="K15" s="39"/>
    </row>
    <row r="16" spans="1:11" ht="21.75" customHeight="1">
      <c r="A16" s="35"/>
      <c r="B16" s="13" t="s">
        <v>198</v>
      </c>
      <c r="C16" s="13" t="s">
        <v>199</v>
      </c>
      <c r="D16" s="14">
        <v>48.5</v>
      </c>
      <c r="E16" s="14">
        <v>86.4</v>
      </c>
      <c r="F16" s="10">
        <v>91.08</v>
      </c>
      <c r="G16" s="10">
        <f>SUM(D16*0.5)</f>
        <v>24.25</v>
      </c>
      <c r="H16" s="10">
        <f>SUM(E16*0.3)</f>
        <v>25.92</v>
      </c>
      <c r="I16" s="10">
        <f>F16*0.2</f>
        <v>18.216</v>
      </c>
      <c r="J16" s="10">
        <f>SUM(G16:I16)</f>
        <v>68.386</v>
      </c>
      <c r="K16" s="39"/>
    </row>
    <row r="17" spans="1:11" ht="21.75" customHeight="1">
      <c r="A17" s="35"/>
      <c r="B17" s="13" t="s">
        <v>200</v>
      </c>
      <c r="C17" s="13" t="s">
        <v>73</v>
      </c>
      <c r="D17" s="14">
        <v>46.5</v>
      </c>
      <c r="E17" s="14">
        <v>83.8</v>
      </c>
      <c r="F17" s="10">
        <v>92.17</v>
      </c>
      <c r="G17" s="10">
        <f t="shared" si="0"/>
        <v>23.25</v>
      </c>
      <c r="H17" s="10">
        <f t="shared" si="1"/>
        <v>25.139999999999997</v>
      </c>
      <c r="I17" s="10">
        <f t="shared" si="2"/>
        <v>18.434</v>
      </c>
      <c r="J17" s="10">
        <f t="shared" si="3"/>
        <v>66.824</v>
      </c>
      <c r="K17" s="40"/>
    </row>
    <row r="18" spans="1:11" ht="21.75" customHeight="1">
      <c r="A18" s="36" t="s">
        <v>201</v>
      </c>
      <c r="B18" s="13" t="s">
        <v>202</v>
      </c>
      <c r="C18" s="13" t="s">
        <v>199</v>
      </c>
      <c r="D18" s="14">
        <v>69</v>
      </c>
      <c r="E18" s="14">
        <v>86.2</v>
      </c>
      <c r="F18" s="10">
        <v>92.57</v>
      </c>
      <c r="G18" s="10">
        <f t="shared" si="0"/>
        <v>34.5</v>
      </c>
      <c r="H18" s="10">
        <f t="shared" si="1"/>
        <v>25.86</v>
      </c>
      <c r="I18" s="10">
        <f t="shared" si="2"/>
        <v>18.514</v>
      </c>
      <c r="J18" s="10">
        <f t="shared" si="3"/>
        <v>78.874</v>
      </c>
      <c r="K18" s="38" t="s">
        <v>203</v>
      </c>
    </row>
    <row r="19" spans="1:11" ht="21.75" customHeight="1">
      <c r="A19" s="36"/>
      <c r="B19" s="13" t="s">
        <v>204</v>
      </c>
      <c r="C19" s="13" t="s">
        <v>205</v>
      </c>
      <c r="D19" s="14">
        <v>64.2</v>
      </c>
      <c r="E19" s="14">
        <v>87.4</v>
      </c>
      <c r="F19" s="10">
        <v>92.57</v>
      </c>
      <c r="G19" s="10">
        <f t="shared" si="0"/>
        <v>32.1</v>
      </c>
      <c r="H19" s="10">
        <f t="shared" si="1"/>
        <v>26.220000000000002</v>
      </c>
      <c r="I19" s="10">
        <f t="shared" si="2"/>
        <v>18.514</v>
      </c>
      <c r="J19" s="10">
        <f t="shared" si="3"/>
        <v>76.834</v>
      </c>
      <c r="K19" s="41"/>
    </row>
    <row r="20" spans="1:11" ht="21.75" customHeight="1">
      <c r="A20" s="36"/>
      <c r="B20" s="13" t="s">
        <v>206</v>
      </c>
      <c r="C20" s="13" t="s">
        <v>207</v>
      </c>
      <c r="D20" s="14">
        <v>60.5</v>
      </c>
      <c r="E20" s="14">
        <v>86.2</v>
      </c>
      <c r="F20" s="10">
        <v>92.17</v>
      </c>
      <c r="G20" s="10">
        <f t="shared" si="0"/>
        <v>30.25</v>
      </c>
      <c r="H20" s="10">
        <f t="shared" si="1"/>
        <v>25.86</v>
      </c>
      <c r="I20" s="10">
        <f t="shared" si="2"/>
        <v>18.434</v>
      </c>
      <c r="J20" s="10">
        <f t="shared" si="3"/>
        <v>74.544</v>
      </c>
      <c r="K20" s="41"/>
    </row>
    <row r="21" spans="1:11" ht="21.75" customHeight="1">
      <c r="A21" s="36"/>
      <c r="B21" s="13" t="s">
        <v>208</v>
      </c>
      <c r="C21" s="13" t="s">
        <v>209</v>
      </c>
      <c r="D21" s="14">
        <v>33.5</v>
      </c>
      <c r="E21" s="14">
        <v>80.6</v>
      </c>
      <c r="F21" s="10">
        <v>91.1</v>
      </c>
      <c r="G21" s="10">
        <f t="shared" si="0"/>
        <v>16.75</v>
      </c>
      <c r="H21" s="10">
        <f t="shared" si="1"/>
        <v>24.179999999999996</v>
      </c>
      <c r="I21" s="10">
        <f t="shared" si="2"/>
        <v>18.22</v>
      </c>
      <c r="J21" s="10">
        <f t="shared" si="3"/>
        <v>59.14999999999999</v>
      </c>
      <c r="K21" s="42"/>
    </row>
  </sheetData>
  <sheetProtection/>
  <mergeCells count="15">
    <mergeCell ref="K10:K11"/>
    <mergeCell ref="K12:K13"/>
    <mergeCell ref="K14:K17"/>
    <mergeCell ref="K18:K21"/>
    <mergeCell ref="A10:A11"/>
    <mergeCell ref="A12:A13"/>
    <mergeCell ref="A14:A17"/>
    <mergeCell ref="A18:A21"/>
    <mergeCell ref="A1:K1"/>
    <mergeCell ref="A3:A4"/>
    <mergeCell ref="A5:A6"/>
    <mergeCell ref="A7:A8"/>
    <mergeCell ref="K3:K4"/>
    <mergeCell ref="K5:K6"/>
    <mergeCell ref="K7:K8"/>
  </mergeCells>
  <printOptions/>
  <pageMargins left="0.83" right="0.7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M2" sqref="M2"/>
    </sheetView>
  </sheetViews>
  <sheetFormatPr defaultColWidth="9.00390625" defaultRowHeight="14.25"/>
  <cols>
    <col min="1" max="1" width="14.75390625" style="0" customWidth="1"/>
    <col min="2" max="2" width="10.50390625" style="0" customWidth="1"/>
    <col min="3" max="3" width="21.00390625" style="0" customWidth="1"/>
    <col min="4" max="6" width="6.875" style="0" customWidth="1"/>
    <col min="7" max="7" width="6.875" style="1" customWidth="1"/>
    <col min="8" max="9" width="6.875" style="0" customWidth="1"/>
    <col min="10" max="12" width="7.25390625" style="0" customWidth="1"/>
    <col min="13" max="13" width="11.875" style="0" customWidth="1"/>
    <col min="14" max="17" width="9.00390625" style="1" customWidth="1"/>
  </cols>
  <sheetData>
    <row r="1" spans="1:13" ht="45.75" customHeight="1">
      <c r="A1" s="18" t="s">
        <v>210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4" ht="4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211</v>
      </c>
      <c r="G2" s="2" t="s">
        <v>166</v>
      </c>
      <c r="H2" s="2" t="s">
        <v>167</v>
      </c>
      <c r="I2" s="2" t="s">
        <v>8</v>
      </c>
      <c r="J2" s="2" t="s">
        <v>212</v>
      </c>
      <c r="K2" s="2" t="s">
        <v>213</v>
      </c>
      <c r="L2" s="7" t="s">
        <v>10</v>
      </c>
      <c r="M2" s="8" t="s">
        <v>229</v>
      </c>
      <c r="N2" s="9"/>
    </row>
    <row r="3" spans="1:14" ht="33" customHeight="1">
      <c r="A3" s="21" t="s">
        <v>214</v>
      </c>
      <c r="B3" s="3" t="s">
        <v>215</v>
      </c>
      <c r="C3" s="3" t="s">
        <v>216</v>
      </c>
      <c r="D3" s="4">
        <v>60</v>
      </c>
      <c r="E3" s="4">
        <v>90.08</v>
      </c>
      <c r="F3" s="4">
        <v>64.8</v>
      </c>
      <c r="G3" s="4">
        <v>91.5</v>
      </c>
      <c r="H3" s="4">
        <f>SUM(D3*0.3)</f>
        <v>18</v>
      </c>
      <c r="I3" s="4">
        <f aca="true" t="shared" si="0" ref="I3:I10">SUM(E3*0.2)</f>
        <v>18.016000000000002</v>
      </c>
      <c r="J3" s="4">
        <f aca="true" t="shared" si="1" ref="J3:J10">SUM(F3*0.3)</f>
        <v>19.439999999999998</v>
      </c>
      <c r="K3" s="10">
        <f>SUM(G3*0.2)</f>
        <v>18.3</v>
      </c>
      <c r="L3" s="10">
        <f>SUM(H3:K3)</f>
        <v>73.756</v>
      </c>
      <c r="M3" s="38" t="s">
        <v>217</v>
      </c>
      <c r="N3" s="9"/>
    </row>
    <row r="4" spans="1:14" ht="33" customHeight="1">
      <c r="A4" s="21"/>
      <c r="B4" s="3" t="s">
        <v>218</v>
      </c>
      <c r="C4" s="3" t="s">
        <v>216</v>
      </c>
      <c r="D4" s="4">
        <v>57.7</v>
      </c>
      <c r="E4" s="4">
        <v>88.5</v>
      </c>
      <c r="F4" s="4">
        <v>63.23</v>
      </c>
      <c r="G4" s="4">
        <v>92</v>
      </c>
      <c r="H4" s="4">
        <f aca="true" t="shared" si="2" ref="H4:H10">SUM(D4*0.3)</f>
        <v>17.31</v>
      </c>
      <c r="I4" s="4">
        <f t="shared" si="0"/>
        <v>17.7</v>
      </c>
      <c r="J4" s="4">
        <f t="shared" si="1"/>
        <v>18.968999999999998</v>
      </c>
      <c r="K4" s="10">
        <f aca="true" t="shared" si="3" ref="K4:K10">SUM(G4*0.2)</f>
        <v>18.400000000000002</v>
      </c>
      <c r="L4" s="10">
        <f aca="true" t="shared" si="4" ref="L4:L10">SUM(H4:K4)</f>
        <v>72.379</v>
      </c>
      <c r="M4" s="41"/>
      <c r="N4" s="9"/>
    </row>
    <row r="5" spans="1:14" ht="33" customHeight="1">
      <c r="A5" s="21"/>
      <c r="B5" s="3" t="s">
        <v>219</v>
      </c>
      <c r="C5" s="3" t="s">
        <v>113</v>
      </c>
      <c r="D5" s="4">
        <v>50</v>
      </c>
      <c r="E5" s="4">
        <v>90.6</v>
      </c>
      <c r="F5" s="4">
        <v>56.93</v>
      </c>
      <c r="G5" s="4">
        <v>91</v>
      </c>
      <c r="H5" s="4">
        <f t="shared" si="2"/>
        <v>15</v>
      </c>
      <c r="I5" s="4">
        <f t="shared" si="0"/>
        <v>18.12</v>
      </c>
      <c r="J5" s="4">
        <f t="shared" si="1"/>
        <v>17.079</v>
      </c>
      <c r="K5" s="10">
        <f t="shared" si="3"/>
        <v>18.2</v>
      </c>
      <c r="L5" s="10">
        <f t="shared" si="4"/>
        <v>68.399</v>
      </c>
      <c r="M5" s="41"/>
      <c r="N5" s="9"/>
    </row>
    <row r="6" spans="1:14" ht="33" customHeight="1">
      <c r="A6" s="21"/>
      <c r="B6" s="3" t="s">
        <v>220</v>
      </c>
      <c r="C6" s="3" t="s">
        <v>32</v>
      </c>
      <c r="D6" s="4">
        <v>54.5</v>
      </c>
      <c r="E6" s="4">
        <v>89.8</v>
      </c>
      <c r="F6" s="4">
        <v>52.65</v>
      </c>
      <c r="G6" s="4">
        <v>90.7</v>
      </c>
      <c r="H6" s="4">
        <f t="shared" si="2"/>
        <v>16.349999999999998</v>
      </c>
      <c r="I6" s="4">
        <f t="shared" si="0"/>
        <v>17.96</v>
      </c>
      <c r="J6" s="4">
        <f t="shared" si="1"/>
        <v>15.794999999999998</v>
      </c>
      <c r="K6" s="10">
        <f t="shared" si="3"/>
        <v>18.14</v>
      </c>
      <c r="L6" s="10">
        <f t="shared" si="4"/>
        <v>68.245</v>
      </c>
      <c r="M6" s="42"/>
      <c r="N6" s="9"/>
    </row>
    <row r="7" spans="1:14" ht="33" customHeight="1">
      <c r="A7" s="21" t="s">
        <v>221</v>
      </c>
      <c r="B7" s="3" t="s">
        <v>222</v>
      </c>
      <c r="C7" s="3" t="s">
        <v>113</v>
      </c>
      <c r="D7" s="4">
        <v>61</v>
      </c>
      <c r="E7" s="4">
        <v>80.8</v>
      </c>
      <c r="F7" s="4">
        <v>94</v>
      </c>
      <c r="G7" s="4">
        <v>92.45</v>
      </c>
      <c r="H7" s="4">
        <f t="shared" si="2"/>
        <v>18.3</v>
      </c>
      <c r="I7" s="4">
        <f t="shared" si="0"/>
        <v>16.16</v>
      </c>
      <c r="J7" s="4">
        <f t="shared" si="1"/>
        <v>28.2</v>
      </c>
      <c r="K7" s="10">
        <f t="shared" si="3"/>
        <v>18.490000000000002</v>
      </c>
      <c r="L7" s="10">
        <f t="shared" si="4"/>
        <v>81.15</v>
      </c>
      <c r="M7" s="15" t="s">
        <v>222</v>
      </c>
      <c r="N7" s="9"/>
    </row>
    <row r="8" spans="1:14" ht="33" customHeight="1">
      <c r="A8" s="21"/>
      <c r="B8" s="3" t="s">
        <v>223</v>
      </c>
      <c r="C8" s="3" t="s">
        <v>216</v>
      </c>
      <c r="D8" s="4">
        <v>58</v>
      </c>
      <c r="E8" s="4">
        <v>89</v>
      </c>
      <c r="F8" s="4">
        <v>75</v>
      </c>
      <c r="G8" s="4">
        <v>92.08</v>
      </c>
      <c r="H8" s="4">
        <f t="shared" si="2"/>
        <v>17.4</v>
      </c>
      <c r="I8" s="4">
        <f t="shared" si="0"/>
        <v>17.8</v>
      </c>
      <c r="J8" s="4">
        <f t="shared" si="1"/>
        <v>22.5</v>
      </c>
      <c r="K8" s="10">
        <f t="shared" si="3"/>
        <v>18.416</v>
      </c>
      <c r="L8" s="10">
        <f t="shared" si="4"/>
        <v>76.116</v>
      </c>
      <c r="M8" s="42"/>
      <c r="N8" s="9"/>
    </row>
    <row r="9" spans="1:14" ht="33" customHeight="1">
      <c r="A9" s="21" t="s">
        <v>224</v>
      </c>
      <c r="B9" s="3" t="s">
        <v>225</v>
      </c>
      <c r="C9" s="3" t="s">
        <v>163</v>
      </c>
      <c r="D9" s="4">
        <v>62</v>
      </c>
      <c r="E9" s="4">
        <v>92</v>
      </c>
      <c r="F9" s="4">
        <v>71.25</v>
      </c>
      <c r="G9" s="4">
        <v>92.77</v>
      </c>
      <c r="H9" s="4">
        <f t="shared" si="2"/>
        <v>18.599999999999998</v>
      </c>
      <c r="I9" s="4">
        <f t="shared" si="0"/>
        <v>18.400000000000002</v>
      </c>
      <c r="J9" s="4">
        <f t="shared" si="1"/>
        <v>21.375</v>
      </c>
      <c r="K9" s="10">
        <f t="shared" si="3"/>
        <v>18.554</v>
      </c>
      <c r="L9" s="10">
        <f t="shared" si="4"/>
        <v>76.929</v>
      </c>
      <c r="M9" s="15" t="s">
        <v>226</v>
      </c>
      <c r="N9" s="9"/>
    </row>
    <row r="10" spans="1:14" ht="33" customHeight="1">
      <c r="A10" s="21"/>
      <c r="B10" s="3" t="s">
        <v>227</v>
      </c>
      <c r="C10" s="3" t="s">
        <v>39</v>
      </c>
      <c r="D10" s="4">
        <v>62.5</v>
      </c>
      <c r="E10" s="4">
        <v>90.9</v>
      </c>
      <c r="F10" s="4">
        <v>61</v>
      </c>
      <c r="G10" s="4">
        <v>92.5</v>
      </c>
      <c r="H10" s="4">
        <f t="shared" si="2"/>
        <v>18.75</v>
      </c>
      <c r="I10" s="4">
        <f t="shared" si="0"/>
        <v>18.180000000000003</v>
      </c>
      <c r="J10" s="4">
        <f t="shared" si="1"/>
        <v>18.3</v>
      </c>
      <c r="K10" s="10">
        <f t="shared" si="3"/>
        <v>18.5</v>
      </c>
      <c r="L10" s="10">
        <f t="shared" si="4"/>
        <v>73.73</v>
      </c>
      <c r="M10" s="42"/>
      <c r="N10" s="9"/>
    </row>
    <row r="11" spans="1:13" ht="1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</row>
  </sheetData>
  <sheetProtection/>
  <mergeCells count="7">
    <mergeCell ref="A1:M1"/>
    <mergeCell ref="A3:A6"/>
    <mergeCell ref="A7:A8"/>
    <mergeCell ref="A9:A10"/>
    <mergeCell ref="M3:M6"/>
    <mergeCell ref="M7:M8"/>
    <mergeCell ref="M9:M10"/>
  </mergeCells>
  <printOptions/>
  <pageMargins left="0.79" right="0.79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2017-01-24T00:45:59Z</cp:lastPrinted>
  <dcterms:created xsi:type="dcterms:W3CDTF">2017-01-23T07:51:18Z</dcterms:created>
  <dcterms:modified xsi:type="dcterms:W3CDTF">2017-01-24T07:11:22Z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